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3605" windowHeight="7575" tabRatio="863" activeTab="10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4525"/>
</workbook>
</file>

<file path=xl/calcChain.xml><?xml version="1.0" encoding="utf-8"?>
<calcChain xmlns="http://schemas.openxmlformats.org/spreadsheetml/2006/main"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26" i="64" l="1"/>
  <c r="D7" i="64"/>
  <c r="D35" i="64" s="1"/>
  <c r="D15" i="63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  <c r="C60" i="59" l="1"/>
  <c r="E60" i="59"/>
  <c r="D60" i="59"/>
</calcChain>
</file>

<file path=xl/sharedStrings.xml><?xml version="1.0" encoding="utf-8"?>
<sst xmlns="http://schemas.openxmlformats.org/spreadsheetml/2006/main" count="882" uniqueCount="635">
  <si>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</si>
  <si>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</si>
  <si>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</si>
  <si>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</si>
  <si>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</si>
  <si>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</si>
  <si>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</si>
  <si>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</si>
  <si>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</si>
  <si>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</si>
  <si>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</si>
  <si>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</si>
  <si>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</si>
  <si>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</si>
  <si>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</si>
  <si>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</si>
  <si>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</si>
  <si>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</si>
  <si>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</si>
  <si>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</si>
  <si>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</si>
  <si>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</si>
  <si>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</si>
  <si>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</si>
  <si>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</si>
  <si>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</si>
  <si>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</si>
  <si>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</si>
  <si>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</si>
  <si>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</si>
  <si>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</si>
  <si>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</si>
  <si>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</si>
  <si>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</si>
  <si>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</si>
  <si>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</si>
  <si>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</si>
  <si>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</si>
  <si>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</si>
  <si>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</si>
  <si>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</si>
  <si>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</si>
  <si>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</si>
  <si>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</si>
  <si>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</si>
  <si>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</si>
  <si>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</si>
  <si>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</si>
  <si>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</si>
  <si>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</si>
  <si>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</si>
  <si>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</si>
  <si>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</si>
  <si>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</si>
  <si>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</si>
  <si>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</si>
  <si>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</si>
  <si>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</si>
  <si>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</si>
  <si>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</si>
  <si>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</si>
  <si>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</si>
  <si>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</si>
  <si>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</si>
  <si>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</si>
  <si>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</si>
  <si>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</si>
  <si>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</si>
  <si>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</si>
  <si>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</si>
  <si>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</si>
  <si>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</si>
  <si>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</si>
  <si>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</si>
  <si>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</si>
  <si>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</si>
  <si>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</si>
  <si>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</si>
  <si>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</si>
  <si>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</si>
  <si>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</si>
  <si>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</si>
  <si>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</si>
  <si>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</si>
  <si>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</si>
  <si>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</si>
  <si>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</si>
  <si>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</si>
  <si>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</si>
  <si>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</si>
  <si>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</si>
  <si>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</si>
  <si>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</si>
  <si>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</si>
  <si>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</si>
  <si>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</si>
  <si>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</si>
  <si>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</si>
  <si>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</si>
  <si>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</si>
  <si>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</si>
  <si>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</si>
  <si>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</si>
  <si>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</si>
  <si>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</si>
  <si>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</si>
  <si>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</si>
  <si>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</si>
  <si>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</si>
  <si>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</si>
  <si>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</si>
  <si>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</si>
  <si>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</si>
  <si>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</si>
  <si>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</si>
  <si>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</si>
  <si>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</si>
  <si>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</si>
  <si>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</si>
  <si>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</si>
  <si>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</si>
  <si>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</si>
  <si>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</si>
  <si>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</si>
  <si>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</si>
  <si>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</si>
  <si>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</si>
  <si>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</si>
  <si>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</si>
  <si>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</si>
  <si>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</si>
  <si>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</si>
  <si>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</si>
  <si>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</si>
  <si>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</si>
  <si>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</si>
  <si>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</si>
  <si>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</si>
  <si>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</si>
  <si>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</si>
  <si>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</si>
  <si>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</si>
  <si>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</si>
  <si>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</si>
  <si>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</si>
  <si>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</si>
  <si>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</si>
  <si>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</si>
  <si>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</si>
  <si>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</si>
  <si>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</si>
  <si>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</si>
  <si>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</si>
  <si>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</si>
  <si>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</si>
  <si>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</si>
  <si>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</si>
  <si>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</si>
  <si>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</si>
  <si>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</si>
  <si>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</si>
  <si>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</si>
  <si>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</si>
  <si>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</si>
  <si>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</si>
  <si>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</si>
  <si>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</si>
  <si>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</si>
  <si>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</si>
  <si>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</si>
  <si>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</si>
  <si>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</si>
  <si>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</si>
  <si>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</si>
  <si>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</si>
  <si>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</si>
  <si>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</si>
  <si>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</si>
  <si>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</si>
  <si>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</si>
  <si>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</si>
  <si>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</si>
  <si>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</si>
  <si>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</si>
  <si>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</si>
  <si>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</si>
  <si>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</si>
  <si>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</si>
  <si>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</si>
  <si>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</si>
  <si>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</si>
  <si>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</si>
  <si>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</si>
  <si>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</si>
  <si>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</si>
  <si>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</si>
  <si>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</si>
  <si>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</si>
  <si>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</si>
  <si>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</si>
  <si>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</si>
  <si>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</si>
  <si>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</si>
  <si>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</si>
  <si>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</si>
  <si>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</si>
  <si>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</si>
  <si>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</si>
  <si>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</si>
  <si>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</si>
  <si>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</si>
  <si>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</si>
  <si>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</si>
  <si>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</si>
  <si>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</si>
  <si>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</si>
  <si>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</si>
  <si>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</si>
  <si>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</si>
  <si>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</si>
  <si>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</si>
  <si>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</si>
  <si>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</si>
  <si>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</si>
  <si>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</si>
  <si>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</si>
  <si>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</si>
  <si>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</si>
  <si>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</si>
  <si>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</si>
  <si>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</si>
  <si>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</si>
  <si>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</si>
  <si>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</si>
  <si>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</si>
  <si>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</si>
  <si>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</si>
  <si>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</si>
  <si>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</si>
  <si>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</si>
  <si>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</si>
  <si>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</si>
  <si>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</si>
  <si>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</si>
  <si>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</si>
  <si>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</si>
  <si>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</si>
  <si>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</si>
  <si>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</si>
  <si>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</si>
  <si>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</si>
  <si>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</si>
  <si>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</si>
  <si>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</si>
  <si>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</si>
  <si>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</si>
  <si>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</si>
  <si>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</si>
  <si>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</si>
  <si>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</si>
  <si>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</si>
  <si>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</si>
  <si>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</si>
  <si>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</si>
  <si>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</si>
  <si>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</si>
  <si>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</si>
  <si>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</si>
  <si>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</si>
  <si>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</si>
  <si>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</si>
  <si>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</si>
  <si>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</si>
  <si>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</si>
  <si>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</si>
  <si>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</si>
  <si>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</si>
  <si>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</si>
  <si>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</si>
  <si>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</si>
  <si>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</si>
  <si>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</si>
  <si>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</si>
  <si>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</si>
  <si>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</si>
  <si>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</si>
  <si>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</si>
  <si>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</si>
  <si>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</si>
  <si>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</si>
  <si>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</si>
  <si>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</si>
  <si>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</si>
  <si>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</si>
  <si>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</si>
  <si>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</si>
  <si>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</si>
  <si>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</si>
  <si>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</si>
  <si>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</si>
  <si>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</si>
  <si>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</si>
  <si>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</si>
  <si>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</si>
  <si>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</si>
  <si>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</si>
  <si>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</si>
  <si>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</si>
  <si>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</si>
  <si>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</si>
  <si>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</si>
  <si>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</si>
  <si>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</si>
  <si>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</si>
  <si>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</si>
  <si>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</si>
  <si>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</si>
  <si>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</si>
  <si>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</si>
  <si>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</si>
  <si>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</si>
  <si>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</si>
  <si>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</si>
  <si>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</si>
  <si>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</si>
  <si>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</si>
  <si>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</si>
  <si>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</si>
  <si>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</si>
  <si>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</si>
  <si>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</si>
  <si>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</si>
  <si>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</si>
  <si>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</si>
  <si>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</si>
  <si>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</si>
  <si>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</si>
  <si>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</si>
  <si>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</si>
  <si>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</si>
  <si>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</si>
  <si>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</si>
  <si>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</si>
  <si>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</si>
  <si>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</si>
  <si>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</si>
  <si>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</si>
  <si>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</si>
  <si>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</si>
  <si>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</si>
  <si>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</si>
  <si>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</si>
  <si>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</si>
  <si>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</si>
  <si>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</si>
  <si>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</si>
  <si>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</si>
  <si>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</si>
  <si>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</si>
  <si>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</si>
  <si>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</si>
  <si>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</si>
  <si>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</si>
  <si>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</si>
  <si>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</si>
  <si>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</si>
  <si>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</si>
  <si>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</si>
  <si>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</si>
  <si>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</si>
  <si>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</si>
  <si>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</si>
  <si>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</si>
  <si>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</si>
  <si>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</si>
  <si>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</si>
  <si>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</si>
  <si>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</si>
  <si>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</si>
  <si>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</si>
  <si>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</si>
  <si>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</si>
  <si>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</si>
  <si>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</si>
  <si>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</si>
  <si>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</si>
  <si>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</si>
  <si>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</si>
  <si>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</si>
  <si>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</si>
  <si>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</si>
  <si>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</si>
  <si>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</si>
  <si>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</si>
  <si>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</si>
  <si>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</si>
  <si>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</si>
  <si>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</si>
  <si>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</si>
  <si>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</si>
  <si>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</si>
  <si>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</si>
  <si>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</si>
  <si>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</si>
  <si>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</si>
  <si>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</si>
  <si>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</si>
  <si>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</si>
  <si>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</si>
  <si>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</si>
  <si>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</si>
  <si>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</si>
  <si>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</si>
  <si>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</si>
  <si>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</si>
  <si>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</si>
  <si>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</si>
  <si>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</si>
  <si>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</si>
  <si>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</si>
  <si>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</si>
  <si>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</si>
  <si>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</si>
  <si>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</si>
  <si>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</si>
  <si>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</si>
  <si>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</si>
  <si>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</si>
  <si>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</si>
  <si>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</si>
  <si>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</si>
  <si>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</si>
  <si>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</si>
  <si>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</si>
  <si>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</si>
  <si>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</si>
  <si>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</si>
  <si>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</si>
  <si>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</si>
  <si>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</si>
  <si>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</si>
  <si>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</si>
  <si>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</si>
  <si>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</si>
  <si>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</si>
  <si>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</si>
  <si>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</si>
  <si>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</si>
  <si>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</si>
  <si>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</si>
  <si>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</si>
  <si>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</si>
  <si>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</si>
  <si>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</si>
  <si>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</si>
  <si>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</si>
  <si>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</si>
  <si>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</si>
  <si>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</si>
  <si>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</si>
  <si>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</si>
  <si>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</si>
  <si>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</si>
  <si>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</si>
  <si>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</si>
  <si>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</si>
  <si>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</si>
  <si>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</si>
  <si>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</si>
  <si>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</si>
  <si>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</si>
  <si>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</si>
  <si>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</si>
  <si>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</si>
  <si>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</si>
  <si>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</si>
  <si>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</si>
  <si>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</si>
  <si>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</si>
  <si>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</si>
  <si>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</si>
  <si>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</si>
  <si>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</si>
  <si>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</si>
  <si>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</si>
  <si>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</si>
  <si>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</si>
  <si>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</si>
  <si>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</si>
  <si>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</si>
  <si>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</si>
  <si>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</si>
  <si>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</si>
  <si>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</si>
  <si>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</si>
  <si>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</si>
  <si>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</si>
  <si>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</si>
  <si>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</si>
  <si>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</si>
  <si>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</si>
  <si>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</si>
  <si>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</si>
  <si>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</si>
  <si>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</si>
  <si>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</si>
  <si>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</si>
  <si>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</si>
  <si>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</si>
  <si>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</si>
  <si>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</si>
  <si>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</si>
  <si>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</si>
  <si>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</si>
  <si>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</si>
  <si>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</si>
  <si>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</si>
  <si>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</si>
  <si>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</si>
  <si>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</si>
  <si>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</si>
  <si>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</si>
  <si>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</si>
  <si>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</si>
  <si>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</si>
  <si>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</si>
  <si>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</si>
  <si>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</si>
  <si>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</si>
  <si>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</si>
  <si>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</si>
  <si>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</si>
  <si>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</si>
  <si>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</si>
  <si>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</si>
  <si>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</si>
  <si>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</si>
  <si>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</si>
  <si>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</si>
  <si>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</si>
  <si>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</si>
  <si>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</si>
  <si>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</si>
  <si>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</si>
  <si>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</si>
  <si>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</si>
  <si>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</si>
  <si>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</si>
  <si>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</si>
  <si>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</si>
  <si>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</si>
  <si>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</si>
  <si>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</si>
  <si>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</si>
  <si>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</si>
  <si>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</si>
  <si>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</si>
  <si>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</si>
  <si>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</si>
  <si>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</si>
  <si>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</si>
  <si>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</si>
  <si>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</si>
  <si>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</si>
  <si>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</si>
  <si>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</si>
  <si>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</si>
  <si>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</si>
  <si>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</si>
  <si>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</si>
  <si>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</si>
  <si>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</si>
  <si>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</si>
  <si>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</si>
  <si>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</si>
  <si>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</si>
  <si>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</si>
  <si>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</si>
  <si>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</si>
  <si>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</si>
  <si>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</si>
  <si>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</si>
  <si>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</si>
  <si>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</si>
  <si>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</si>
  <si>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</si>
  <si>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</si>
  <si>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</si>
  <si>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</si>
  <si>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</si>
  <si>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</si>
  <si>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</si>
  <si>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</si>
  <si>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</si>
  <si>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</si>
  <si>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</si>
  <si>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</si>
  <si>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</si>
  <si>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</si>
  <si>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</si>
  <si>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</si>
  <si>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</si>
  <si>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</si>
  <si>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</si>
  <si>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</si>
  <si>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</si>
  <si>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</si>
  <si>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</si>
  <si>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</si>
  <si>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</si>
  <si>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</si>
  <si>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</si>
  <si>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</si>
  <si>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</si>
  <si>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</si>
  <si>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</si>
  <si>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</si>
  <si>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</si>
  <si>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</si>
  <si>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</si>
  <si>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</si>
  <si>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</si>
  <si>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</si>
  <si>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</si>
  <si>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</si>
  <si>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</si>
  <si>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</si>
  <si>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</si>
  <si>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MUNICIPIO MANUEL DOBLADO, GTO.</t>
  </si>
  <si>
    <t>Correspondiente del 1 de Enero al AL 30 DE SEPTIEMBRE DEL 2018</t>
  </si>
  <si>
    <t>“Bajo protesta de decir verdad declaramos que los Estados Financieros y sus notas, son razonablemente correctos y son responsabilidad del emisor”.</t>
  </si>
  <si>
    <t>PRESIDENTE MUNICIPAL</t>
  </si>
  <si>
    <t>TESORERO MUNICIPAL</t>
  </si>
  <si>
    <t>DR. JUAN ARTEMIO LEON ZARATE</t>
  </si>
  <si>
    <t>C.P. ADRIAN PRECIADO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</si>
</sst>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79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0" fontId="3" fillId="0" borderId="12" xfId="3" applyFont="1" applyFill="1" applyBorder="1" applyAlignment="1" applyProtection="1">
      <alignment horizontal="left" vertical="center"/>
      <protection locked="0"/>
    </xf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Fill="1" applyBorder="1" applyAlignment="1" applyProtection="1">
      <alignment vertical="top" wrapText="1"/>
      <protection locked="0"/>
    </xf>
    <xf numFmtId="4" fontId="3" fillId="0" borderId="0" xfId="3" applyNumberFormat="1" applyFont="1" applyFill="1" applyBorder="1" applyAlignment="1" applyProtection="1">
      <alignment vertical="top" wrapText="1"/>
      <protection locked="0"/>
    </xf>
    <xf numFmtId="0" fontId="17" fillId="6" borderId="0" xfId="8" applyFont="1" applyFill="1" applyAlignment="1">
      <alignment wrapText="1"/>
    </xf>
    <xf numFmtId="0" fontId="18" fillId="7" borderId="0" xfId="8" applyFont="1" applyFill="1" applyAlignment="1">
      <alignment wrapText="1"/>
    </xf>
    <xf numFmtId="0" fontId="14" fillId="0" borderId="0" xfId="8" applyFont="1" applyAlignment="1">
      <alignment wrapText="1"/>
    </xf>
    <xf numFmtId="4" fontId="14" fillId="0" borderId="0" xfId="8" applyNumberFormat="1" applyFont="1" applyAlignment="1">
      <alignment wrapText="1"/>
    </xf>
    <xf numFmtId="0" fontId="18" fillId="8" borderId="0" xfId="8" applyFont="1" applyFill="1" applyAlignment="1">
      <alignment wrapText="1"/>
    </xf>
    <xf numFmtId="0" fontId="3" fillId="0" borderId="12" xfId="3" applyFont="1" applyFill="1" applyBorder="1" applyAlignment="1" applyProtection="1">
      <alignment horizontal="left" vertical="center" wrapText="1"/>
      <protection locked="0"/>
    </xf>
    <xf numFmtId="4" fontId="3" fillId="0" borderId="0" xfId="3" applyNumberFormat="1" applyFont="1" applyFill="1" applyBorder="1" applyAlignment="1" applyProtection="1">
      <alignment vertical="top"/>
      <protection locked="0"/>
    </xf>
    <xf numFmtId="0" fontId="13" fillId="5" borderId="0" xfId="8" applyFont="1" applyFill="1" applyAlignment="1">
      <alignment horizontal="right" vertical="center" wrapText="1"/>
    </xf>
    <xf numFmtId="0" fontId="2" fillId="5" borderId="0" xfId="8" applyFont="1" applyFill="1" applyAlignment="1">
      <alignment horizontal="left" vertical="center" wrapText="1"/>
    </xf>
    <xf numFmtId="0" fontId="14" fillId="0" borderId="0" xfId="8" applyFont="1" applyAlignment="1">
      <alignment vertical="center" wrapText="1"/>
    </xf>
    <xf numFmtId="9" fontId="14" fillId="0" borderId="0" xfId="8" applyNumberFormat="1" applyFont="1" applyAlignment="1">
      <alignment wrapText="1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8"/>
  <sheetViews>
    <sheetView view="pageBreakPreview" zoomScaleNormal="100" zoomScaleSheetLayoutView="100" workbookViewId="0">
      <pane ySplit="4" topLeftCell="A5" activePane="bottomLeft" state="frozen"/>
      <selection activeCell="A14" sqref="A14:B14"/>
      <selection pane="bottomLeft" activeCell="G52" sqref="G52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48" t="s">
        <v>628</v>
      </c>
      <c r="B1" s="148"/>
      <c r="C1" s="73"/>
      <c r="D1" s="70" t="s">
        <v>288</v>
      </c>
      <c r="E1" s="71">
        <v>2018</v>
      </c>
    </row>
    <row r="2" spans="1:5" ht="18.95" customHeight="1" x14ac:dyDescent="0.2">
      <c r="A2" s="149" t="s">
        <v>627</v>
      </c>
      <c r="B2" s="149"/>
      <c r="C2" s="92"/>
      <c r="D2" s="70" t="s">
        <v>290</v>
      </c>
      <c r="E2" s="73" t="s">
        <v>291</v>
      </c>
    </row>
    <row r="3" spans="1:5" ht="18.95" customHeight="1" x14ac:dyDescent="0.2">
      <c r="A3" s="150" t="s">
        <v>629</v>
      </c>
      <c r="B3" s="150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5" t="s">
        <v>1</v>
      </c>
      <c r="B9" s="146" t="s">
        <v>2</v>
      </c>
    </row>
    <row r="10" spans="1:5" x14ac:dyDescent="0.2">
      <c r="A10" s="145" t="s">
        <v>3</v>
      </c>
      <c r="B10" s="146" t="s">
        <v>4</v>
      </c>
    </row>
    <row r="11" spans="1:5" x14ac:dyDescent="0.2">
      <c r="A11" s="145" t="s">
        <v>5</v>
      </c>
      <c r="B11" s="146" t="s">
        <v>6</v>
      </c>
    </row>
    <row r="12" spans="1:5" x14ac:dyDescent="0.2">
      <c r="A12" s="145" t="s">
        <v>218</v>
      </c>
      <c r="B12" s="146" t="s">
        <v>281</v>
      </c>
    </row>
    <row r="13" spans="1:5" x14ac:dyDescent="0.2">
      <c r="A13" s="145" t="s">
        <v>7</v>
      </c>
      <c r="B13" s="146" t="s">
        <v>280</v>
      </c>
    </row>
    <row r="14" spans="1:5" x14ac:dyDescent="0.2">
      <c r="A14" s="145" t="s">
        <v>8</v>
      </c>
      <c r="B14" s="146" t="s">
        <v>217</v>
      </c>
    </row>
    <row r="15" spans="1:5" x14ac:dyDescent="0.2">
      <c r="A15" s="145" t="s">
        <v>9</v>
      </c>
      <c r="B15" s="146" t="s">
        <v>10</v>
      </c>
    </row>
    <row r="16" spans="1:5" x14ac:dyDescent="0.2">
      <c r="A16" s="145" t="s">
        <v>11</v>
      </c>
      <c r="B16" s="146" t="s">
        <v>12</v>
      </c>
    </row>
    <row r="17" spans="1:2" x14ac:dyDescent="0.2">
      <c r="A17" s="145" t="s">
        <v>13</v>
      </c>
      <c r="B17" s="146" t="s">
        <v>14</v>
      </c>
    </row>
    <row r="18" spans="1:2" x14ac:dyDescent="0.2">
      <c r="A18" s="145" t="s">
        <v>15</v>
      </c>
      <c r="B18" s="146" t="s">
        <v>16</v>
      </c>
    </row>
    <row r="19" spans="1:2" x14ac:dyDescent="0.2">
      <c r="A19" s="145" t="s">
        <v>17</v>
      </c>
      <c r="B19" s="146" t="s">
        <v>18</v>
      </c>
    </row>
    <row r="20" spans="1:2" x14ac:dyDescent="0.2">
      <c r="A20" s="145" t="s">
        <v>19</v>
      </c>
      <c r="B20" s="146" t="s">
        <v>20</v>
      </c>
    </row>
    <row r="21" spans="1:2" x14ac:dyDescent="0.2">
      <c r="A21" s="145" t="s">
        <v>21</v>
      </c>
      <c r="B21" s="146" t="s">
        <v>275</v>
      </c>
    </row>
    <row r="22" spans="1:2" x14ac:dyDescent="0.2">
      <c r="A22" s="145" t="s">
        <v>22</v>
      </c>
      <c r="B22" s="146" t="s">
        <v>23</v>
      </c>
    </row>
    <row r="23" spans="1:2" x14ac:dyDescent="0.2">
      <c r="A23" s="145" t="s">
        <v>122</v>
      </c>
      <c r="B23" s="146" t="s">
        <v>24</v>
      </c>
    </row>
    <row r="24" spans="1:2" x14ac:dyDescent="0.2">
      <c r="A24" s="145" t="s">
        <v>123</v>
      </c>
      <c r="B24" s="146" t="s">
        <v>25</v>
      </c>
    </row>
    <row r="25" spans="1:2" x14ac:dyDescent="0.2">
      <c r="A25" s="145" t="s">
        <v>124</v>
      </c>
      <c r="B25" s="146" t="s">
        <v>26</v>
      </c>
    </row>
    <row r="26" spans="1:2" x14ac:dyDescent="0.2">
      <c r="A26" s="145" t="s">
        <v>27</v>
      </c>
      <c r="B26" s="146" t="s">
        <v>28</v>
      </c>
    </row>
    <row r="27" spans="1:2" x14ac:dyDescent="0.2">
      <c r="A27" s="145" t="s">
        <v>29</v>
      </c>
      <c r="B27" s="146" t="s">
        <v>30</v>
      </c>
    </row>
    <row r="28" spans="1:2" x14ac:dyDescent="0.2">
      <c r="A28" s="145" t="s">
        <v>31</v>
      </c>
      <c r="B28" s="146" t="s">
        <v>32</v>
      </c>
    </row>
    <row r="29" spans="1:2" x14ac:dyDescent="0.2">
      <c r="A29" s="145" t="s">
        <v>33</v>
      </c>
      <c r="B29" s="146" t="s">
        <v>34</v>
      </c>
    </row>
    <row r="30" spans="1:2" x14ac:dyDescent="0.2">
      <c r="A30" s="145" t="s">
        <v>120</v>
      </c>
      <c r="B30" s="146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5" x14ac:dyDescent="0.2">
      <c r="A33" s="145" t="s">
        <v>90</v>
      </c>
      <c r="B33" s="146" t="s">
        <v>85</v>
      </c>
    </row>
    <row r="34" spans="1:5" x14ac:dyDescent="0.2">
      <c r="A34" s="145" t="s">
        <v>91</v>
      </c>
      <c r="B34" s="146" t="s">
        <v>86</v>
      </c>
    </row>
    <row r="35" spans="1:5" x14ac:dyDescent="0.2">
      <c r="A35" s="40"/>
      <c r="B35" s="43"/>
    </row>
    <row r="36" spans="1:5" x14ac:dyDescent="0.2">
      <c r="A36" s="40"/>
      <c r="B36" s="41" t="s">
        <v>88</v>
      </c>
    </row>
    <row r="37" spans="1:5" x14ac:dyDescent="0.2">
      <c r="A37" s="40" t="s">
        <v>89</v>
      </c>
      <c r="B37" s="146" t="s">
        <v>36</v>
      </c>
    </row>
    <row r="38" spans="1:5" x14ac:dyDescent="0.2">
      <c r="A38" s="40"/>
      <c r="B38" s="146" t="s">
        <v>37</v>
      </c>
    </row>
    <row r="39" spans="1:5" ht="12" thickBot="1" x14ac:dyDescent="0.25">
      <c r="A39" s="44"/>
      <c r="B39" s="45"/>
    </row>
    <row r="40" spans="1:5" x14ac:dyDescent="0.2">
      <c r="A40" s="164" t="s">
        <v>630</v>
      </c>
      <c r="B40" s="164"/>
      <c r="C40" s="164"/>
      <c r="D40" s="173"/>
      <c r="E40" s="173"/>
    </row>
    <row r="41" spans="1:5" x14ac:dyDescent="0.2">
      <c r="A41" s="165"/>
      <c r="B41" s="166"/>
      <c r="C41" s="167"/>
      <c r="D41" s="167"/>
      <c r="E41" s="167"/>
    </row>
    <row r="42" spans="1:5" x14ac:dyDescent="0.2">
      <c r="A42" s="165"/>
      <c r="B42" s="166"/>
      <c r="C42" s="167"/>
      <c r="D42" s="167"/>
      <c r="E42" s="167"/>
    </row>
    <row r="43" spans="1:5" x14ac:dyDescent="0.2">
      <c r="A43" s="165"/>
      <c r="B43" s="166"/>
      <c r="C43" s="167"/>
      <c r="D43" s="167"/>
      <c r="E43" s="167"/>
    </row>
    <row r="44" spans="1:5" x14ac:dyDescent="0.2">
      <c r="A44" s="165"/>
      <c r="B44" s="166"/>
      <c r="C44" s="167"/>
      <c r="D44" s="167"/>
      <c r="E44" s="167"/>
    </row>
    <row r="45" spans="1:5" x14ac:dyDescent="0.2">
      <c r="A45" s="165"/>
      <c r="B45" s="166"/>
      <c r="C45" s="167"/>
      <c r="D45" s="167"/>
      <c r="E45" s="167"/>
    </row>
    <row r="46" spans="1:5" x14ac:dyDescent="0.2">
      <c r="A46" s="165"/>
      <c r="B46" s="166"/>
      <c r="C46" s="167"/>
      <c r="D46" s="167"/>
      <c r="E46" s="167"/>
    </row>
    <row r="47" spans="1:5" ht="11.25" customHeight="1" x14ac:dyDescent="0.2">
      <c r="A47" s="165" t="s">
        <v>631</v>
      </c>
      <c r="B47" s="166"/>
      <c r="C47" s="167"/>
      <c r="D47" s="174" t="s">
        <v>632</v>
      </c>
    </row>
    <row r="48" spans="1:5" ht="14.25" customHeight="1" x14ac:dyDescent="0.2">
      <c r="A48" s="165" t="s">
        <v>633</v>
      </c>
      <c r="B48" s="166"/>
      <c r="C48" s="167"/>
      <c r="D48" s="174" t="s">
        <v>634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73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view="pageBreakPreview" zoomScale="60" zoomScaleNormal="100" workbookViewId="0">
      <selection activeCell="A2" sqref="A2:D2"/>
    </sheetView>
  </sheetViews>
  <sheetFormatPr baseColWidth="10" defaultRowHeight="11.25" x14ac:dyDescent="0.2"/>
  <cols>
    <col min="1" max="1" width="1.7109375" style="95" customWidth="1"/>
    <col min="2" max="2" width="63.140625" style="95" customWidth="1"/>
    <col min="3" max="4" width="17.7109375" style="95" customWidth="1"/>
    <col min="5" max="16384" width="11.42578125" style="95"/>
  </cols>
  <sheetData>
    <row r="1" spans="1:4" s="93" customFormat="1" ht="18.95" customHeight="1" x14ac:dyDescent="0.25">
      <c r="A1" s="154" t="s">
        <v>628</v>
      </c>
      <c r="B1" s="154"/>
      <c r="C1" s="154"/>
      <c r="D1" s="154"/>
    </row>
    <row r="2" spans="1:4" s="93" customFormat="1" ht="18.95" customHeight="1" x14ac:dyDescent="0.25">
      <c r="A2" s="154" t="s">
        <v>624</v>
      </c>
      <c r="B2" s="154"/>
      <c r="C2" s="154"/>
      <c r="D2" s="154"/>
    </row>
    <row r="3" spans="1:4" s="93" customFormat="1" ht="18.95" customHeight="1" x14ac:dyDescent="0.25">
      <c r="A3" s="154" t="s">
        <v>629</v>
      </c>
      <c r="B3" s="154"/>
      <c r="C3" s="154"/>
      <c r="D3" s="154"/>
    </row>
    <row r="4" spans="1:4" s="96" customFormat="1" ht="18.95" customHeight="1" x14ac:dyDescent="0.2">
      <c r="A4" s="155" t="s">
        <v>620</v>
      </c>
      <c r="B4" s="155"/>
      <c r="C4" s="155"/>
      <c r="D4" s="155"/>
    </row>
    <row r="5" spans="1:4" s="94" customFormat="1" x14ac:dyDescent="0.2">
      <c r="A5" s="97"/>
      <c r="B5" s="98"/>
      <c r="C5" s="98"/>
      <c r="D5" s="98"/>
    </row>
    <row r="6" spans="1:4" x14ac:dyDescent="0.2">
      <c r="A6" s="99" t="s">
        <v>146</v>
      </c>
      <c r="B6" s="99"/>
      <c r="C6" s="100"/>
      <c r="D6" s="101">
        <v>0</v>
      </c>
    </row>
    <row r="7" spans="1:4" x14ac:dyDescent="0.2">
      <c r="B7" s="102"/>
      <c r="C7" s="103"/>
      <c r="D7" s="104"/>
    </row>
    <row r="8" spans="1:4" x14ac:dyDescent="0.2">
      <c r="A8" s="105" t="s">
        <v>145</v>
      </c>
      <c r="B8" s="106"/>
      <c r="C8" s="107"/>
      <c r="D8" s="108">
        <f>SUM(C9:C13)</f>
        <v>0</v>
      </c>
    </row>
    <row r="9" spans="1:4" x14ac:dyDescent="0.2">
      <c r="A9" s="109"/>
      <c r="B9" s="110" t="s">
        <v>144</v>
      </c>
      <c r="C9" s="111">
        <v>0</v>
      </c>
      <c r="D9" s="112"/>
    </row>
    <row r="10" spans="1:4" x14ac:dyDescent="0.2">
      <c r="A10" s="109"/>
      <c r="B10" s="110" t="s">
        <v>143</v>
      </c>
      <c r="C10" s="111">
        <v>0</v>
      </c>
      <c r="D10" s="113"/>
    </row>
    <row r="11" spans="1:4" x14ac:dyDescent="0.2">
      <c r="A11" s="109"/>
      <c r="B11" s="110" t="s">
        <v>142</v>
      </c>
      <c r="C11" s="111">
        <v>0</v>
      </c>
      <c r="D11" s="113"/>
    </row>
    <row r="12" spans="1:4" x14ac:dyDescent="0.2">
      <c r="A12" s="109"/>
      <c r="B12" s="110" t="s">
        <v>141</v>
      </c>
      <c r="C12" s="111">
        <v>0</v>
      </c>
      <c r="D12" s="113"/>
    </row>
    <row r="13" spans="1:4" x14ac:dyDescent="0.2">
      <c r="A13" s="114" t="s">
        <v>140</v>
      </c>
      <c r="B13" s="110"/>
      <c r="C13" s="111">
        <v>0</v>
      </c>
      <c r="D13" s="113"/>
    </row>
    <row r="14" spans="1:4" x14ac:dyDescent="0.2">
      <c r="B14" s="115"/>
      <c r="C14" s="116"/>
      <c r="D14" s="117"/>
    </row>
    <row r="15" spans="1:4" x14ac:dyDescent="0.2">
      <c r="A15" s="105" t="s">
        <v>139</v>
      </c>
      <c r="B15" s="106"/>
      <c r="C15" s="107"/>
      <c r="D15" s="108">
        <f>SUM(D16:D19)</f>
        <v>0</v>
      </c>
    </row>
    <row r="16" spans="1:4" x14ac:dyDescent="0.2">
      <c r="A16" s="109"/>
      <c r="B16" s="110" t="s">
        <v>138</v>
      </c>
      <c r="C16" s="111">
        <v>48706070.049999997</v>
      </c>
      <c r="D16" s="112"/>
    </row>
    <row r="17" spans="1:4" x14ac:dyDescent="0.2">
      <c r="A17" s="109"/>
      <c r="B17" s="110" t="s">
        <v>137</v>
      </c>
      <c r="C17" s="111">
        <v>0</v>
      </c>
      <c r="D17" s="113"/>
    </row>
    <row r="18" spans="1:4" x14ac:dyDescent="0.2">
      <c r="A18" s="109"/>
      <c r="B18" s="110" t="s">
        <v>136</v>
      </c>
      <c r="C18" s="111">
        <v>0</v>
      </c>
      <c r="D18" s="113"/>
    </row>
    <row r="19" spans="1:4" x14ac:dyDescent="0.2">
      <c r="A19" s="114" t="s">
        <v>135</v>
      </c>
      <c r="B19" s="118"/>
      <c r="C19" s="119">
        <v>0</v>
      </c>
      <c r="D19" s="113"/>
    </row>
    <row r="20" spans="1:4" x14ac:dyDescent="0.2">
      <c r="B20" s="120"/>
      <c r="C20" s="121"/>
      <c r="D20" s="117"/>
    </row>
    <row r="21" spans="1:4" x14ac:dyDescent="0.2">
      <c r="A21" s="99" t="s">
        <v>134</v>
      </c>
      <c r="B21" s="99"/>
      <c r="C21" s="122"/>
      <c r="D21" s="101">
        <f>+D6+D8-D15</f>
        <v>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view="pageBreakPreview" zoomScale="60" zoomScaleNormal="100" workbookViewId="0">
      <selection activeCell="A2" sqref="A2:D2"/>
    </sheetView>
  </sheetViews>
  <sheetFormatPr baseColWidth="10" defaultRowHeight="11.25" x14ac:dyDescent="0.2"/>
  <cols>
    <col min="1" max="1" width="1.7109375" style="95" customWidth="1"/>
    <col min="2" max="2" width="62.140625" style="95" customWidth="1"/>
    <col min="3" max="3" width="17.7109375" style="95" customWidth="1"/>
    <col min="4" max="4" width="17.7109375" style="142" customWidth="1"/>
    <col min="5" max="16384" width="11.42578125" style="95"/>
  </cols>
  <sheetData>
    <row r="1" spans="1:4" s="123" customFormat="1" ht="18.95" customHeight="1" x14ac:dyDescent="0.25">
      <c r="A1" s="156" t="s">
        <v>628</v>
      </c>
      <c r="B1" s="156"/>
      <c r="C1" s="156"/>
      <c r="D1" s="156"/>
    </row>
    <row r="2" spans="1:4" s="123" customFormat="1" ht="18.95" customHeight="1" x14ac:dyDescent="0.25">
      <c r="A2" s="156" t="s">
        <v>625</v>
      </c>
      <c r="B2" s="156"/>
      <c r="C2" s="156"/>
      <c r="D2" s="156"/>
    </row>
    <row r="3" spans="1:4" s="123" customFormat="1" ht="18.95" customHeight="1" x14ac:dyDescent="0.25">
      <c r="A3" s="156" t="s">
        <v>629</v>
      </c>
      <c r="B3" s="156"/>
      <c r="C3" s="156"/>
      <c r="D3" s="156"/>
    </row>
    <row r="4" spans="1:4" s="124" customFormat="1" x14ac:dyDescent="0.2">
      <c r="A4" s="157"/>
      <c r="B4" s="157"/>
      <c r="C4" s="157"/>
      <c r="D4" s="157"/>
    </row>
    <row r="5" spans="1:4" x14ac:dyDescent="0.2">
      <c r="A5" s="125" t="s">
        <v>168</v>
      </c>
      <c r="B5" s="126"/>
      <c r="C5" s="127"/>
      <c r="D5" s="128">
        <v>0</v>
      </c>
    </row>
    <row r="6" spans="1:4" x14ac:dyDescent="0.2">
      <c r="A6" s="129"/>
      <c r="B6" s="102"/>
      <c r="C6" s="130"/>
      <c r="D6" s="131"/>
    </row>
    <row r="7" spans="1:4" x14ac:dyDescent="0.2">
      <c r="A7" s="105" t="s">
        <v>167</v>
      </c>
      <c r="B7" s="132"/>
      <c r="C7" s="127"/>
      <c r="D7" s="133">
        <f>SUM(C8:C24)</f>
        <v>42161638.560000002</v>
      </c>
    </row>
    <row r="8" spans="1:4" x14ac:dyDescent="0.2">
      <c r="A8" s="109"/>
      <c r="B8" s="134" t="s">
        <v>166</v>
      </c>
      <c r="C8" s="111">
        <v>261559.59</v>
      </c>
      <c r="D8" s="135"/>
    </row>
    <row r="9" spans="1:4" x14ac:dyDescent="0.2">
      <c r="A9" s="109"/>
      <c r="B9" s="134" t="s">
        <v>165</v>
      </c>
      <c r="C9" s="111">
        <v>37679</v>
      </c>
      <c r="D9" s="136"/>
    </row>
    <row r="10" spans="1:4" x14ac:dyDescent="0.2">
      <c r="A10" s="109"/>
      <c r="B10" s="134" t="s">
        <v>164</v>
      </c>
      <c r="C10" s="111">
        <v>196737.79</v>
      </c>
      <c r="D10" s="136"/>
    </row>
    <row r="11" spans="1:4" x14ac:dyDescent="0.2">
      <c r="A11" s="109"/>
      <c r="B11" s="134" t="s">
        <v>163</v>
      </c>
      <c r="C11" s="111">
        <v>0</v>
      </c>
      <c r="D11" s="136"/>
    </row>
    <row r="12" spans="1:4" x14ac:dyDescent="0.2">
      <c r="A12" s="109"/>
      <c r="B12" s="134" t="s">
        <v>162</v>
      </c>
      <c r="C12" s="111">
        <v>0</v>
      </c>
      <c r="D12" s="136"/>
    </row>
    <row r="13" spans="1:4" x14ac:dyDescent="0.2">
      <c r="A13" s="109"/>
      <c r="B13" s="134" t="s">
        <v>161</v>
      </c>
      <c r="C13" s="111">
        <v>654628.81999999995</v>
      </c>
      <c r="D13" s="136"/>
    </row>
    <row r="14" spans="1:4" x14ac:dyDescent="0.2">
      <c r="A14" s="109"/>
      <c r="B14" s="134" t="s">
        <v>160</v>
      </c>
      <c r="C14" s="111">
        <v>0</v>
      </c>
      <c r="D14" s="136"/>
    </row>
    <row r="15" spans="1:4" x14ac:dyDescent="0.2">
      <c r="A15" s="109"/>
      <c r="B15" s="134" t="s">
        <v>159</v>
      </c>
      <c r="C15" s="111">
        <v>36385455.479999997</v>
      </c>
      <c r="D15" s="136"/>
    </row>
    <row r="16" spans="1:4" x14ac:dyDescent="0.2">
      <c r="A16" s="109"/>
      <c r="B16" s="134" t="s">
        <v>158</v>
      </c>
      <c r="C16" s="111">
        <v>0</v>
      </c>
      <c r="D16" s="136"/>
    </row>
    <row r="17" spans="1:4" x14ac:dyDescent="0.2">
      <c r="A17" s="109"/>
      <c r="B17" s="134" t="s">
        <v>157</v>
      </c>
      <c r="C17" s="111">
        <v>425577.88</v>
      </c>
      <c r="D17" s="136"/>
    </row>
    <row r="18" spans="1:4" x14ac:dyDescent="0.2">
      <c r="A18" s="109"/>
      <c r="B18" s="134" t="s">
        <v>156</v>
      </c>
      <c r="C18" s="111">
        <v>0</v>
      </c>
      <c r="D18" s="136"/>
    </row>
    <row r="19" spans="1:4" x14ac:dyDescent="0.2">
      <c r="A19" s="109"/>
      <c r="B19" s="134" t="s">
        <v>155</v>
      </c>
      <c r="C19" s="111">
        <v>0</v>
      </c>
      <c r="D19" s="136"/>
    </row>
    <row r="20" spans="1:4" x14ac:dyDescent="0.2">
      <c r="A20" s="109"/>
      <c r="B20" s="134" t="s">
        <v>154</v>
      </c>
      <c r="C20" s="111">
        <v>0</v>
      </c>
      <c r="D20" s="136"/>
    </row>
    <row r="21" spans="1:4" x14ac:dyDescent="0.2">
      <c r="A21" s="109"/>
      <c r="B21" s="134" t="s">
        <v>153</v>
      </c>
      <c r="C21" s="111">
        <v>0</v>
      </c>
      <c r="D21" s="136"/>
    </row>
    <row r="22" spans="1:4" x14ac:dyDescent="0.2">
      <c r="A22" s="109"/>
      <c r="B22" s="134" t="s">
        <v>152</v>
      </c>
      <c r="C22" s="111">
        <v>4200000</v>
      </c>
      <c r="D22" s="136"/>
    </row>
    <row r="23" spans="1:4" x14ac:dyDescent="0.2">
      <c r="A23" s="109"/>
      <c r="B23" s="134" t="s">
        <v>151</v>
      </c>
      <c r="C23" s="111">
        <v>0</v>
      </c>
      <c r="D23" s="136"/>
    </row>
    <row r="24" spans="1:4" x14ac:dyDescent="0.2">
      <c r="A24" s="109"/>
      <c r="B24" s="137" t="s">
        <v>150</v>
      </c>
      <c r="C24" s="111">
        <v>0</v>
      </c>
      <c r="D24" s="136"/>
    </row>
    <row r="25" spans="1:4" x14ac:dyDescent="0.2">
      <c r="A25" s="129"/>
      <c r="B25" s="138"/>
      <c r="C25" s="139"/>
      <c r="D25" s="140"/>
    </row>
    <row r="26" spans="1:4" x14ac:dyDescent="0.2">
      <c r="A26" s="105" t="s">
        <v>149</v>
      </c>
      <c r="B26" s="132"/>
      <c r="C26" s="141"/>
      <c r="D26" s="133">
        <f>SUM(D27:D33)</f>
        <v>0</v>
      </c>
    </row>
    <row r="27" spans="1:4" x14ac:dyDescent="0.2">
      <c r="A27" s="109"/>
      <c r="B27" s="134" t="s">
        <v>133</v>
      </c>
      <c r="C27" s="111">
        <v>497960.82</v>
      </c>
      <c r="D27" s="135"/>
    </row>
    <row r="28" spans="1:4" x14ac:dyDescent="0.2">
      <c r="A28" s="109"/>
      <c r="B28" s="134" t="s">
        <v>131</v>
      </c>
      <c r="C28" s="111">
        <v>0</v>
      </c>
      <c r="D28" s="136"/>
    </row>
    <row r="29" spans="1:4" x14ac:dyDescent="0.2">
      <c r="A29" s="109"/>
      <c r="B29" s="134" t="s">
        <v>130</v>
      </c>
      <c r="C29" s="111">
        <v>0</v>
      </c>
      <c r="D29" s="136"/>
    </row>
    <row r="30" spans="1:4" x14ac:dyDescent="0.2">
      <c r="A30" s="109"/>
      <c r="B30" s="134" t="s">
        <v>129</v>
      </c>
      <c r="C30" s="111">
        <v>0</v>
      </c>
      <c r="D30" s="136"/>
    </row>
    <row r="31" spans="1:4" x14ac:dyDescent="0.2">
      <c r="A31" s="109"/>
      <c r="B31" s="134" t="s">
        <v>128</v>
      </c>
      <c r="C31" s="111">
        <v>0</v>
      </c>
      <c r="D31" s="136"/>
    </row>
    <row r="32" spans="1:4" x14ac:dyDescent="0.2">
      <c r="A32" s="109"/>
      <c r="B32" s="134" t="s">
        <v>127</v>
      </c>
      <c r="C32" s="111">
        <v>0</v>
      </c>
      <c r="D32" s="136"/>
    </row>
    <row r="33" spans="1:4" x14ac:dyDescent="0.2">
      <c r="A33" s="109"/>
      <c r="B33" s="137" t="s">
        <v>148</v>
      </c>
      <c r="C33" s="119">
        <v>0</v>
      </c>
      <c r="D33" s="136"/>
    </row>
    <row r="34" spans="1:4" x14ac:dyDescent="0.2">
      <c r="A34" s="129"/>
      <c r="B34" s="138"/>
      <c r="C34" s="139"/>
      <c r="D34" s="140"/>
    </row>
    <row r="35" spans="1:4" x14ac:dyDescent="0.2">
      <c r="A35" s="126" t="s">
        <v>147</v>
      </c>
      <c r="B35" s="126"/>
      <c r="C35" s="127"/>
      <c r="D35" s="128">
        <f>+D5-D7+D26</f>
        <v>-42161638.560000002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scale="91" orientation="portrait" r:id="rId1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2" sqref="A2:F2"/>
    </sheetView>
  </sheetViews>
  <sheetFormatPr baseColWidth="10" defaultColWidth="9.140625" defaultRowHeight="11.25" x14ac:dyDescent="0.2"/>
  <cols>
    <col min="1" max="1" width="10" style="85" customWidth="1"/>
    <col min="2" max="2" width="68.5703125" style="85" bestFit="1" customWidth="1"/>
    <col min="3" max="3" width="17.42578125" style="85" bestFit="1" customWidth="1"/>
    <col min="4" max="5" width="23.7109375" style="85" bestFit="1" customWidth="1"/>
    <col min="6" max="6" width="19.28515625" style="85" customWidth="1"/>
    <col min="7" max="7" width="20.5703125" style="85" customWidth="1"/>
    <col min="8" max="10" width="20.28515625" style="85" customWidth="1"/>
    <col min="11" max="16384" width="9.140625" style="85"/>
  </cols>
  <sheetData>
    <row r="1" spans="1:10" ht="18.95" customHeight="1" x14ac:dyDescent="0.2">
      <c r="A1" s="153" t="s">
        <v>628</v>
      </c>
      <c r="B1" s="158"/>
      <c r="C1" s="158"/>
      <c r="D1" s="158"/>
      <c r="E1" s="158"/>
      <c r="F1" s="158"/>
      <c r="G1" s="83" t="s">
        <v>288</v>
      </c>
      <c r="H1" s="84">
        <f>'Notas a los Edos Financieros'!E1</f>
        <v>2018</v>
      </c>
    </row>
    <row r="2" spans="1:10" ht="18.95" customHeight="1" x14ac:dyDescent="0.2">
      <c r="A2" s="153" t="s">
        <v>626</v>
      </c>
      <c r="B2" s="158"/>
      <c r="C2" s="158"/>
      <c r="D2" s="158"/>
      <c r="E2" s="158"/>
      <c r="F2" s="158"/>
      <c r="G2" s="83" t="s">
        <v>290</v>
      </c>
      <c r="H2" s="84" t="str">
        <f>'Notas a los Edos Financieros'!E2</f>
        <v>Trimestral</v>
      </c>
    </row>
    <row r="3" spans="1:10" ht="18.95" customHeight="1" x14ac:dyDescent="0.2">
      <c r="A3" s="159" t="s">
        <v>629</v>
      </c>
      <c r="B3" s="160"/>
      <c r="C3" s="160"/>
      <c r="D3" s="160"/>
      <c r="E3" s="160"/>
      <c r="F3" s="160"/>
      <c r="G3" s="83" t="s">
        <v>292</v>
      </c>
      <c r="H3" s="84">
        <f>'Notas a los Edos Financieros'!E3</f>
        <v>1</v>
      </c>
    </row>
    <row r="4" spans="1:10" x14ac:dyDescent="0.2">
      <c r="A4" s="86" t="s">
        <v>293</v>
      </c>
      <c r="B4" s="87"/>
      <c r="C4" s="87"/>
      <c r="D4" s="87"/>
      <c r="E4" s="87"/>
      <c r="F4" s="87"/>
      <c r="G4" s="87"/>
      <c r="H4" s="87"/>
    </row>
    <row r="7" spans="1:10" x14ac:dyDescent="0.2">
      <c r="A7" s="88" t="s">
        <v>233</v>
      </c>
      <c r="B7" s="88" t="s">
        <v>621</v>
      </c>
      <c r="C7" s="88" t="s">
        <v>270</v>
      </c>
      <c r="D7" s="88" t="s">
        <v>622</v>
      </c>
      <c r="E7" s="88" t="s">
        <v>623</v>
      </c>
      <c r="F7" s="88" t="s">
        <v>269</v>
      </c>
      <c r="G7" s="88" t="s">
        <v>208</v>
      </c>
      <c r="H7" s="88" t="s">
        <v>272</v>
      </c>
      <c r="I7" s="88" t="s">
        <v>273</v>
      </c>
      <c r="J7" s="88" t="s">
        <v>274</v>
      </c>
    </row>
    <row r="8" spans="1:10" s="144" customFormat="1" x14ac:dyDescent="0.2">
      <c r="A8" s="143">
        <v>7000</v>
      </c>
      <c r="B8" s="144" t="s">
        <v>209</v>
      </c>
    </row>
    <row r="9" spans="1:10" x14ac:dyDescent="0.2">
      <c r="A9" s="85">
        <v>7110</v>
      </c>
      <c r="B9" s="85" t="s">
        <v>208</v>
      </c>
      <c r="C9" s="90">
        <v>0</v>
      </c>
      <c r="D9" s="90">
        <v>0</v>
      </c>
      <c r="E9" s="90">
        <v>0</v>
      </c>
      <c r="F9" s="90">
        <v>0</v>
      </c>
    </row>
    <row r="10" spans="1:10" x14ac:dyDescent="0.2">
      <c r="A10" s="85">
        <v>7120</v>
      </c>
      <c r="B10" s="85" t="s">
        <v>207</v>
      </c>
      <c r="C10" s="90">
        <v>0</v>
      </c>
      <c r="D10" s="90">
        <v>0</v>
      </c>
      <c r="E10" s="90">
        <v>0</v>
      </c>
      <c r="F10" s="90">
        <v>0</v>
      </c>
    </row>
    <row r="11" spans="1:10" x14ac:dyDescent="0.2">
      <c r="A11" s="85">
        <v>7130</v>
      </c>
      <c r="B11" s="85" t="s">
        <v>206</v>
      </c>
      <c r="C11" s="90">
        <v>0</v>
      </c>
      <c r="D11" s="90">
        <v>0</v>
      </c>
      <c r="E11" s="90">
        <v>0</v>
      </c>
      <c r="F11" s="90">
        <v>0</v>
      </c>
    </row>
    <row r="12" spans="1:10" x14ac:dyDescent="0.2">
      <c r="A12" s="85">
        <v>7140</v>
      </c>
      <c r="B12" s="85" t="s">
        <v>205</v>
      </c>
      <c r="C12" s="90">
        <v>0</v>
      </c>
      <c r="D12" s="90">
        <v>0</v>
      </c>
      <c r="E12" s="90">
        <v>0</v>
      </c>
      <c r="F12" s="90">
        <v>0</v>
      </c>
    </row>
    <row r="13" spans="1:10" x14ac:dyDescent="0.2">
      <c r="A13" s="85">
        <v>7150</v>
      </c>
      <c r="B13" s="85" t="s">
        <v>204</v>
      </c>
      <c r="C13" s="90">
        <v>0</v>
      </c>
      <c r="D13" s="90">
        <v>0</v>
      </c>
      <c r="E13" s="90">
        <v>0</v>
      </c>
      <c r="F13" s="90">
        <v>0</v>
      </c>
    </row>
    <row r="14" spans="1:10" x14ac:dyDescent="0.2">
      <c r="A14" s="85">
        <v>7160</v>
      </c>
      <c r="B14" s="85" t="s">
        <v>203</v>
      </c>
      <c r="C14" s="90">
        <v>0</v>
      </c>
      <c r="D14" s="90">
        <v>0</v>
      </c>
      <c r="E14" s="90">
        <v>0</v>
      </c>
      <c r="F14" s="90">
        <v>0</v>
      </c>
    </row>
    <row r="15" spans="1:10" x14ac:dyDescent="0.2">
      <c r="A15" s="85">
        <v>7210</v>
      </c>
      <c r="B15" s="85" t="s">
        <v>202</v>
      </c>
      <c r="C15" s="90">
        <v>0</v>
      </c>
      <c r="D15" s="90">
        <v>0</v>
      </c>
      <c r="E15" s="90">
        <v>0</v>
      </c>
      <c r="F15" s="90">
        <v>0</v>
      </c>
    </row>
    <row r="16" spans="1:10" x14ac:dyDescent="0.2">
      <c r="A16" s="85">
        <v>7220</v>
      </c>
      <c r="B16" s="85" t="s">
        <v>201</v>
      </c>
      <c r="C16" s="90">
        <v>0</v>
      </c>
      <c r="D16" s="90">
        <v>0</v>
      </c>
      <c r="E16" s="90">
        <v>0</v>
      </c>
      <c r="F16" s="90">
        <v>0</v>
      </c>
    </row>
    <row r="17" spans="1:6" x14ac:dyDescent="0.2">
      <c r="A17" s="85">
        <v>7230</v>
      </c>
      <c r="B17" s="85" t="s">
        <v>200</v>
      </c>
      <c r="C17" s="90">
        <v>0</v>
      </c>
      <c r="D17" s="90">
        <v>0</v>
      </c>
      <c r="E17" s="90">
        <v>0</v>
      </c>
      <c r="F17" s="90">
        <v>0</v>
      </c>
    </row>
    <row r="18" spans="1:6" x14ac:dyDescent="0.2">
      <c r="A18" s="85">
        <v>7240</v>
      </c>
      <c r="B18" s="85" t="s">
        <v>199</v>
      </c>
      <c r="C18" s="90">
        <v>0</v>
      </c>
      <c r="D18" s="90">
        <v>0</v>
      </c>
      <c r="E18" s="90">
        <v>0</v>
      </c>
      <c r="F18" s="90">
        <v>0</v>
      </c>
    </row>
    <row r="19" spans="1:6" x14ac:dyDescent="0.2">
      <c r="A19" s="85">
        <v>7250</v>
      </c>
      <c r="B19" s="85" t="s">
        <v>198</v>
      </c>
      <c r="C19" s="90">
        <v>0</v>
      </c>
      <c r="D19" s="90">
        <v>0</v>
      </c>
      <c r="E19" s="90">
        <v>0</v>
      </c>
      <c r="F19" s="90">
        <v>0</v>
      </c>
    </row>
    <row r="20" spans="1:6" x14ac:dyDescent="0.2">
      <c r="A20" s="85">
        <v>7260</v>
      </c>
      <c r="B20" s="85" t="s">
        <v>197</v>
      </c>
      <c r="C20" s="90">
        <v>0</v>
      </c>
      <c r="D20" s="90">
        <v>0</v>
      </c>
      <c r="E20" s="90">
        <v>0</v>
      </c>
      <c r="F20" s="90">
        <v>0</v>
      </c>
    </row>
    <row r="21" spans="1:6" x14ac:dyDescent="0.2">
      <c r="A21" s="85">
        <v>7310</v>
      </c>
      <c r="B21" s="85" t="s">
        <v>196</v>
      </c>
      <c r="C21" s="90">
        <v>0</v>
      </c>
      <c r="D21" s="90">
        <v>0</v>
      </c>
      <c r="E21" s="90">
        <v>0</v>
      </c>
      <c r="F21" s="90">
        <v>0</v>
      </c>
    </row>
    <row r="22" spans="1:6" x14ac:dyDescent="0.2">
      <c r="A22" s="85">
        <v>7320</v>
      </c>
      <c r="B22" s="85" t="s">
        <v>195</v>
      </c>
      <c r="C22" s="90">
        <v>0</v>
      </c>
      <c r="D22" s="90">
        <v>0</v>
      </c>
      <c r="E22" s="90">
        <v>0</v>
      </c>
      <c r="F22" s="90">
        <v>0</v>
      </c>
    </row>
    <row r="23" spans="1:6" x14ac:dyDescent="0.2">
      <c r="A23" s="85">
        <v>7330</v>
      </c>
      <c r="B23" s="85" t="s">
        <v>194</v>
      </c>
      <c r="C23" s="90">
        <v>0</v>
      </c>
      <c r="D23" s="90">
        <v>0</v>
      </c>
      <c r="E23" s="90">
        <v>0</v>
      </c>
      <c r="F23" s="90">
        <v>0</v>
      </c>
    </row>
    <row r="24" spans="1:6" x14ac:dyDescent="0.2">
      <c r="A24" s="85">
        <v>7340</v>
      </c>
      <c r="B24" s="85" t="s">
        <v>193</v>
      </c>
      <c r="C24" s="90">
        <v>0</v>
      </c>
      <c r="D24" s="90">
        <v>0</v>
      </c>
      <c r="E24" s="90">
        <v>0</v>
      </c>
      <c r="F24" s="90">
        <v>0</v>
      </c>
    </row>
    <row r="25" spans="1:6" x14ac:dyDescent="0.2">
      <c r="A25" s="85">
        <v>7350</v>
      </c>
      <c r="B25" s="85" t="s">
        <v>192</v>
      </c>
      <c r="C25" s="90">
        <v>0</v>
      </c>
      <c r="D25" s="90">
        <v>0</v>
      </c>
      <c r="E25" s="90">
        <v>0</v>
      </c>
      <c r="F25" s="90">
        <v>0</v>
      </c>
    </row>
    <row r="26" spans="1:6" x14ac:dyDescent="0.2">
      <c r="A26" s="85">
        <v>7360</v>
      </c>
      <c r="B26" s="85" t="s">
        <v>191</v>
      </c>
      <c r="C26" s="90">
        <v>0</v>
      </c>
      <c r="D26" s="90">
        <v>0</v>
      </c>
      <c r="E26" s="90">
        <v>0</v>
      </c>
      <c r="F26" s="90">
        <v>0</v>
      </c>
    </row>
    <row r="27" spans="1:6" x14ac:dyDescent="0.2">
      <c r="A27" s="85">
        <v>7410</v>
      </c>
      <c r="B27" s="85" t="s">
        <v>190</v>
      </c>
      <c r="C27" s="90">
        <v>0</v>
      </c>
      <c r="D27" s="90">
        <v>0</v>
      </c>
      <c r="E27" s="90">
        <v>0</v>
      </c>
      <c r="F27" s="90">
        <v>0</v>
      </c>
    </row>
    <row r="28" spans="1:6" x14ac:dyDescent="0.2">
      <c r="A28" s="85">
        <v>7420</v>
      </c>
      <c r="B28" s="85" t="s">
        <v>189</v>
      </c>
      <c r="C28" s="90">
        <v>0</v>
      </c>
      <c r="D28" s="90">
        <v>0</v>
      </c>
      <c r="E28" s="90">
        <v>0</v>
      </c>
      <c r="F28" s="90">
        <v>0</v>
      </c>
    </row>
    <row r="29" spans="1:6" x14ac:dyDescent="0.2">
      <c r="A29" s="85">
        <v>7510</v>
      </c>
      <c r="B29" s="85" t="s">
        <v>188</v>
      </c>
      <c r="C29" s="90">
        <v>0</v>
      </c>
      <c r="D29" s="90">
        <v>0</v>
      </c>
      <c r="E29" s="90">
        <v>0</v>
      </c>
      <c r="F29" s="90">
        <v>0</v>
      </c>
    </row>
    <row r="30" spans="1:6" x14ac:dyDescent="0.2">
      <c r="A30" s="85">
        <v>7520</v>
      </c>
      <c r="B30" s="85" t="s">
        <v>187</v>
      </c>
      <c r="C30" s="90">
        <v>0</v>
      </c>
      <c r="D30" s="90">
        <v>0</v>
      </c>
      <c r="E30" s="90">
        <v>0</v>
      </c>
      <c r="F30" s="90">
        <v>0</v>
      </c>
    </row>
    <row r="31" spans="1:6" x14ac:dyDescent="0.2">
      <c r="A31" s="85">
        <v>7610</v>
      </c>
      <c r="B31" s="85" t="s">
        <v>186</v>
      </c>
      <c r="C31" s="90">
        <v>0</v>
      </c>
      <c r="D31" s="90">
        <v>0</v>
      </c>
      <c r="E31" s="90">
        <v>0</v>
      </c>
      <c r="F31" s="90">
        <v>0</v>
      </c>
    </row>
    <row r="32" spans="1:6" x14ac:dyDescent="0.2">
      <c r="A32" s="85">
        <v>7620</v>
      </c>
      <c r="B32" s="85" t="s">
        <v>185</v>
      </c>
      <c r="C32" s="90">
        <v>0</v>
      </c>
      <c r="D32" s="90">
        <v>0</v>
      </c>
      <c r="E32" s="90">
        <v>0</v>
      </c>
      <c r="F32" s="90">
        <v>0</v>
      </c>
    </row>
    <row r="33" spans="1:6" x14ac:dyDescent="0.2">
      <c r="A33" s="85">
        <v>7630</v>
      </c>
      <c r="B33" s="85" t="s">
        <v>184</v>
      </c>
      <c r="C33" s="90">
        <v>0</v>
      </c>
      <c r="D33" s="90">
        <v>0</v>
      </c>
      <c r="E33" s="90">
        <v>0</v>
      </c>
      <c r="F33" s="90">
        <v>0</v>
      </c>
    </row>
    <row r="34" spans="1:6" x14ac:dyDescent="0.2">
      <c r="A34" s="85">
        <v>7640</v>
      </c>
      <c r="B34" s="85" t="s">
        <v>183</v>
      </c>
      <c r="C34" s="90">
        <v>0</v>
      </c>
      <c r="D34" s="90">
        <v>0</v>
      </c>
      <c r="E34" s="90">
        <v>0</v>
      </c>
      <c r="F34" s="90">
        <v>0</v>
      </c>
    </row>
    <row r="35" spans="1:6" s="144" customFormat="1" x14ac:dyDescent="0.2">
      <c r="A35" s="143">
        <v>8000</v>
      </c>
      <c r="B35" s="144" t="s">
        <v>181</v>
      </c>
    </row>
    <row r="36" spans="1:6" x14ac:dyDescent="0.2">
      <c r="A36" s="85">
        <v>8110</v>
      </c>
      <c r="B36" s="85" t="s">
        <v>180</v>
      </c>
      <c r="C36" s="90">
        <v>0</v>
      </c>
      <c r="D36" s="90">
        <v>0</v>
      </c>
      <c r="E36" s="90">
        <v>0</v>
      </c>
      <c r="F36" s="90">
        <v>0</v>
      </c>
    </row>
    <row r="37" spans="1:6" x14ac:dyDescent="0.2">
      <c r="A37" s="85">
        <v>8120</v>
      </c>
      <c r="B37" s="85" t="s">
        <v>179</v>
      </c>
      <c r="C37" s="90">
        <v>0</v>
      </c>
      <c r="D37" s="90">
        <v>0</v>
      </c>
      <c r="E37" s="90">
        <v>0</v>
      </c>
      <c r="F37" s="90">
        <v>0</v>
      </c>
    </row>
    <row r="38" spans="1:6" x14ac:dyDescent="0.2">
      <c r="A38" s="85">
        <v>8130</v>
      </c>
      <c r="B38" s="85" t="s">
        <v>178</v>
      </c>
      <c r="C38" s="90">
        <v>0</v>
      </c>
      <c r="D38" s="90">
        <v>0</v>
      </c>
      <c r="E38" s="90">
        <v>0</v>
      </c>
      <c r="F38" s="90">
        <v>0</v>
      </c>
    </row>
    <row r="39" spans="1:6" x14ac:dyDescent="0.2">
      <c r="A39" s="85">
        <v>8140</v>
      </c>
      <c r="B39" s="85" t="s">
        <v>177</v>
      </c>
      <c r="C39" s="90">
        <v>0</v>
      </c>
      <c r="D39" s="90">
        <v>0</v>
      </c>
      <c r="E39" s="90">
        <v>0</v>
      </c>
      <c r="F39" s="90">
        <v>0</v>
      </c>
    </row>
    <row r="40" spans="1:6" x14ac:dyDescent="0.2">
      <c r="A40" s="85">
        <v>8150</v>
      </c>
      <c r="B40" s="85" t="s">
        <v>176</v>
      </c>
      <c r="C40" s="90">
        <v>0</v>
      </c>
      <c r="D40" s="90">
        <v>0</v>
      </c>
      <c r="E40" s="90">
        <v>0</v>
      </c>
      <c r="F40" s="90">
        <v>0</v>
      </c>
    </row>
    <row r="41" spans="1:6" x14ac:dyDescent="0.2">
      <c r="A41" s="85">
        <v>8210</v>
      </c>
      <c r="B41" s="85" t="s">
        <v>175</v>
      </c>
      <c r="C41" s="90">
        <v>0</v>
      </c>
      <c r="D41" s="90">
        <v>0</v>
      </c>
      <c r="E41" s="90">
        <v>0</v>
      </c>
      <c r="F41" s="90">
        <v>0</v>
      </c>
    </row>
    <row r="42" spans="1:6" x14ac:dyDescent="0.2">
      <c r="A42" s="85">
        <v>8220</v>
      </c>
      <c r="B42" s="85" t="s">
        <v>174</v>
      </c>
      <c r="C42" s="90">
        <v>0</v>
      </c>
      <c r="D42" s="90">
        <v>0</v>
      </c>
      <c r="E42" s="90">
        <v>0</v>
      </c>
      <c r="F42" s="90">
        <v>0</v>
      </c>
    </row>
    <row r="43" spans="1:6" x14ac:dyDescent="0.2">
      <c r="A43" s="85">
        <v>8230</v>
      </c>
      <c r="B43" s="85" t="s">
        <v>173</v>
      </c>
      <c r="C43" s="90">
        <v>0</v>
      </c>
      <c r="D43" s="90">
        <v>0</v>
      </c>
      <c r="E43" s="90">
        <v>0</v>
      </c>
      <c r="F43" s="90">
        <v>0</v>
      </c>
    </row>
    <row r="44" spans="1:6" x14ac:dyDescent="0.2">
      <c r="A44" s="85">
        <v>8240</v>
      </c>
      <c r="B44" s="85" t="s">
        <v>172</v>
      </c>
      <c r="C44" s="90">
        <v>0</v>
      </c>
      <c r="D44" s="90">
        <v>0</v>
      </c>
      <c r="E44" s="90">
        <v>0</v>
      </c>
      <c r="F44" s="90">
        <v>0</v>
      </c>
    </row>
    <row r="45" spans="1:6" x14ac:dyDescent="0.2">
      <c r="A45" s="85">
        <v>8250</v>
      </c>
      <c r="B45" s="85" t="s">
        <v>171</v>
      </c>
      <c r="C45" s="90">
        <v>0</v>
      </c>
      <c r="D45" s="90">
        <v>0</v>
      </c>
      <c r="E45" s="90">
        <v>0</v>
      </c>
      <c r="F45" s="90">
        <v>0</v>
      </c>
    </row>
    <row r="46" spans="1:6" x14ac:dyDescent="0.2">
      <c r="A46" s="85">
        <v>8260</v>
      </c>
      <c r="B46" s="85" t="s">
        <v>170</v>
      </c>
      <c r="C46" s="90">
        <v>0</v>
      </c>
      <c r="D46" s="90">
        <v>0</v>
      </c>
      <c r="E46" s="90">
        <v>0</v>
      </c>
      <c r="F46" s="90">
        <v>0</v>
      </c>
    </row>
    <row r="47" spans="1:6" x14ac:dyDescent="0.2">
      <c r="A47" s="85">
        <v>8270</v>
      </c>
      <c r="B47" s="85" t="s">
        <v>169</v>
      </c>
      <c r="C47" s="90">
        <v>0</v>
      </c>
      <c r="D47" s="90">
        <v>0</v>
      </c>
      <c r="E47" s="90">
        <v>0</v>
      </c>
      <c r="F47" s="9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1" t="s">
        <v>40</v>
      </c>
      <c r="B5" s="161"/>
      <c r="C5" s="161"/>
      <c r="D5" s="161"/>
      <c r="E5" s="161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2" t="s">
        <v>44</v>
      </c>
      <c r="C10" s="162"/>
      <c r="D10" s="162"/>
      <c r="E10" s="162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2" t="s">
        <v>48</v>
      </c>
      <c r="C12" s="162"/>
      <c r="D12" s="162"/>
      <c r="E12" s="162"/>
    </row>
    <row r="13" spans="1:8" s="11" customFormat="1" ht="26.1" customHeight="1" x14ac:dyDescent="0.2">
      <c r="A13" s="29" t="s">
        <v>49</v>
      </c>
      <c r="B13" s="162" t="s">
        <v>50</v>
      </c>
      <c r="C13" s="162"/>
      <c r="D13" s="162"/>
      <c r="E13" s="162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3" t="s">
        <v>56</v>
      </c>
      <c r="C22" s="163"/>
      <c r="D22" s="163"/>
      <c r="E22" s="163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view="pageBreakPreview" topLeftCell="A112" zoomScale="60" zoomScaleNormal="100" workbookViewId="0">
      <selection activeCell="A142" sqref="A142:E150"/>
    </sheetView>
  </sheetViews>
  <sheetFormatPr baseColWidth="10" defaultColWidth="9.140625" defaultRowHeight="11.25" x14ac:dyDescent="0.2"/>
  <cols>
    <col min="1" max="1" width="6.7109375" style="76" customWidth="1"/>
    <col min="2" max="2" width="64.5703125" style="76" bestFit="1" customWidth="1"/>
    <col min="3" max="3" width="11.7109375" style="76" bestFit="1" customWidth="1"/>
    <col min="4" max="4" width="11.85546875" style="170" customWidth="1"/>
    <col min="5" max="5" width="14.28515625" style="170" customWidth="1"/>
    <col min="6" max="6" width="12" style="170" customWidth="1"/>
    <col min="7" max="7" width="13" style="170" customWidth="1"/>
    <col min="8" max="8" width="11.5703125" style="170" customWidth="1"/>
    <col min="9" max="9" width="12.140625" style="170" customWidth="1"/>
    <col min="10" max="16384" width="9.140625" style="76"/>
  </cols>
  <sheetData>
    <row r="1" spans="1:9" s="72" customFormat="1" ht="18.95" customHeight="1" x14ac:dyDescent="0.25">
      <c r="A1" s="151" t="s">
        <v>628</v>
      </c>
      <c r="B1" s="152"/>
      <c r="C1" s="152"/>
      <c r="D1" s="152"/>
      <c r="E1" s="152"/>
      <c r="F1" s="152"/>
      <c r="G1" s="175" t="s">
        <v>288</v>
      </c>
      <c r="H1" s="176">
        <v>2018</v>
      </c>
      <c r="I1" s="177"/>
    </row>
    <row r="2" spans="1:9" s="72" customFormat="1" ht="18.95" customHeight="1" x14ac:dyDescent="0.25">
      <c r="A2" s="151" t="s">
        <v>289</v>
      </c>
      <c r="B2" s="152"/>
      <c r="C2" s="152"/>
      <c r="D2" s="152"/>
      <c r="E2" s="152"/>
      <c r="F2" s="152"/>
      <c r="G2" s="175" t="s">
        <v>290</v>
      </c>
      <c r="H2" s="176" t="str">
        <f>'Notas a los Edos Financieros'!E2</f>
        <v>Trimestral</v>
      </c>
      <c r="I2" s="177"/>
    </row>
    <row r="3" spans="1:9" s="72" customFormat="1" ht="18.95" customHeight="1" x14ac:dyDescent="0.25">
      <c r="A3" s="151" t="s">
        <v>629</v>
      </c>
      <c r="B3" s="152"/>
      <c r="C3" s="152"/>
      <c r="D3" s="152"/>
      <c r="E3" s="152"/>
      <c r="F3" s="152"/>
      <c r="G3" s="175" t="s">
        <v>292</v>
      </c>
      <c r="H3" s="176">
        <f>'Notas a los Edos Financieros'!E3</f>
        <v>1</v>
      </c>
      <c r="I3" s="177"/>
    </row>
    <row r="4" spans="1:9" x14ac:dyDescent="0.2">
      <c r="A4" s="74" t="s">
        <v>293</v>
      </c>
      <c r="B4" s="75"/>
      <c r="C4" s="75"/>
      <c r="D4" s="168"/>
      <c r="E4" s="168"/>
      <c r="F4" s="168"/>
      <c r="G4" s="168"/>
      <c r="H4" s="168"/>
    </row>
    <row r="6" spans="1:9" x14ac:dyDescent="0.2">
      <c r="A6" s="75" t="s">
        <v>242</v>
      </c>
      <c r="B6" s="75"/>
      <c r="C6" s="75"/>
      <c r="D6" s="168"/>
      <c r="E6" s="168"/>
      <c r="F6" s="168"/>
      <c r="G6" s="168"/>
      <c r="H6" s="168"/>
    </row>
    <row r="7" spans="1:9" x14ac:dyDescent="0.2">
      <c r="A7" s="77" t="s">
        <v>233</v>
      </c>
      <c r="B7" s="77" t="s">
        <v>229</v>
      </c>
      <c r="C7" s="77" t="s">
        <v>230</v>
      </c>
      <c r="D7" s="169" t="s">
        <v>232</v>
      </c>
      <c r="E7" s="169"/>
      <c r="F7" s="169"/>
      <c r="G7" s="169"/>
      <c r="H7" s="169"/>
    </row>
    <row r="8" spans="1:9" x14ac:dyDescent="0.2">
      <c r="A8" s="78">
        <v>1114</v>
      </c>
      <c r="B8" s="76" t="s">
        <v>294</v>
      </c>
      <c r="C8" s="80">
        <v>0</v>
      </c>
    </row>
    <row r="9" spans="1:9" x14ac:dyDescent="0.2">
      <c r="A9" s="78">
        <v>1115</v>
      </c>
      <c r="B9" s="76" t="s">
        <v>295</v>
      </c>
      <c r="C9" s="80">
        <v>34391980.18</v>
      </c>
    </row>
    <row r="10" spans="1:9" x14ac:dyDescent="0.2">
      <c r="A10" s="78">
        <v>1121</v>
      </c>
      <c r="B10" s="76" t="s">
        <v>296</v>
      </c>
      <c r="C10" s="80">
        <v>0</v>
      </c>
    </row>
    <row r="11" spans="1:9" x14ac:dyDescent="0.2">
      <c r="A11" s="78">
        <v>1211</v>
      </c>
      <c r="B11" s="76" t="s">
        <v>297</v>
      </c>
      <c r="C11" s="80">
        <v>0</v>
      </c>
    </row>
    <row r="13" spans="1:9" x14ac:dyDescent="0.2">
      <c r="A13" s="75" t="s">
        <v>243</v>
      </c>
      <c r="B13" s="75"/>
      <c r="C13" s="75"/>
      <c r="D13" s="168"/>
      <c r="E13" s="168"/>
      <c r="F13" s="168"/>
      <c r="G13" s="168"/>
      <c r="H13" s="168"/>
    </row>
    <row r="14" spans="1:9" ht="22.5" x14ac:dyDescent="0.2">
      <c r="A14" s="77" t="s">
        <v>233</v>
      </c>
      <c r="B14" s="77" t="s">
        <v>229</v>
      </c>
      <c r="C14" s="77" t="s">
        <v>230</v>
      </c>
      <c r="D14" s="169">
        <v>2017</v>
      </c>
      <c r="E14" s="169">
        <f>D14-1</f>
        <v>2016</v>
      </c>
      <c r="F14" s="169">
        <f>E14-1</f>
        <v>2015</v>
      </c>
      <c r="G14" s="169">
        <f>F14-1</f>
        <v>2014</v>
      </c>
      <c r="H14" s="169" t="s">
        <v>277</v>
      </c>
    </row>
    <row r="15" spans="1:9" x14ac:dyDescent="0.2">
      <c r="A15" s="78">
        <v>1122</v>
      </c>
      <c r="B15" s="76" t="s">
        <v>298</v>
      </c>
      <c r="C15" s="80">
        <v>729907.86</v>
      </c>
      <c r="D15" s="171">
        <v>728920.07</v>
      </c>
      <c r="E15" s="171">
        <v>729748.2</v>
      </c>
      <c r="F15" s="171">
        <v>0</v>
      </c>
      <c r="G15" s="171">
        <v>0</v>
      </c>
    </row>
    <row r="16" spans="1:9" x14ac:dyDescent="0.2">
      <c r="A16" s="78">
        <v>1124</v>
      </c>
      <c r="B16" s="76" t="s">
        <v>299</v>
      </c>
      <c r="C16" s="80">
        <v>0</v>
      </c>
      <c r="D16" s="171">
        <v>0</v>
      </c>
      <c r="E16" s="171">
        <v>0</v>
      </c>
      <c r="F16" s="171">
        <v>0</v>
      </c>
      <c r="G16" s="171">
        <v>0</v>
      </c>
    </row>
    <row r="18" spans="1:8" x14ac:dyDescent="0.2">
      <c r="A18" s="75" t="s">
        <v>244</v>
      </c>
      <c r="B18" s="75"/>
      <c r="C18" s="75"/>
      <c r="D18" s="168"/>
      <c r="E18" s="168"/>
      <c r="F18" s="168"/>
      <c r="G18" s="168"/>
      <c r="H18" s="168"/>
    </row>
    <row r="19" spans="1:8" ht="22.5" x14ac:dyDescent="0.2">
      <c r="A19" s="77" t="s">
        <v>233</v>
      </c>
      <c r="B19" s="77" t="s">
        <v>229</v>
      </c>
      <c r="C19" s="77" t="s">
        <v>230</v>
      </c>
      <c r="D19" s="169" t="s">
        <v>300</v>
      </c>
      <c r="E19" s="169" t="s">
        <v>301</v>
      </c>
      <c r="F19" s="169" t="s">
        <v>302</v>
      </c>
      <c r="G19" s="169" t="s">
        <v>303</v>
      </c>
      <c r="H19" s="169" t="s">
        <v>304</v>
      </c>
    </row>
    <row r="20" spans="1:8" x14ac:dyDescent="0.2">
      <c r="A20" s="78">
        <v>1123</v>
      </c>
      <c r="B20" s="76" t="s">
        <v>305</v>
      </c>
      <c r="C20" s="80">
        <v>990970.51</v>
      </c>
      <c r="D20" s="171">
        <v>990970.51</v>
      </c>
      <c r="E20" s="171">
        <v>0</v>
      </c>
      <c r="F20" s="171">
        <v>0</v>
      </c>
      <c r="G20" s="171">
        <v>0</v>
      </c>
    </row>
    <row r="21" spans="1:8" x14ac:dyDescent="0.2">
      <c r="A21" s="78">
        <v>1125</v>
      </c>
      <c r="B21" s="76" t="s">
        <v>306</v>
      </c>
      <c r="C21" s="80">
        <v>110460</v>
      </c>
      <c r="D21" s="171">
        <v>110460</v>
      </c>
      <c r="E21" s="171">
        <v>0</v>
      </c>
      <c r="F21" s="171">
        <v>0</v>
      </c>
      <c r="G21" s="171">
        <v>0</v>
      </c>
    </row>
    <row r="22" spans="1:8" x14ac:dyDescent="0.2">
      <c r="A22" s="78">
        <v>1131</v>
      </c>
      <c r="B22" s="76" t="s">
        <v>307</v>
      </c>
      <c r="C22" s="80">
        <v>0</v>
      </c>
      <c r="D22" s="171">
        <v>0</v>
      </c>
      <c r="E22" s="171">
        <v>0</v>
      </c>
      <c r="F22" s="171">
        <v>0</v>
      </c>
      <c r="G22" s="171">
        <v>0</v>
      </c>
    </row>
    <row r="23" spans="1:8" x14ac:dyDescent="0.2">
      <c r="A23" s="78">
        <v>1132</v>
      </c>
      <c r="B23" s="76" t="s">
        <v>308</v>
      </c>
      <c r="C23" s="80">
        <v>187688</v>
      </c>
      <c r="D23" s="171">
        <v>187688</v>
      </c>
      <c r="E23" s="171">
        <v>0</v>
      </c>
      <c r="F23" s="171">
        <v>0</v>
      </c>
      <c r="G23" s="171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171">
        <v>0</v>
      </c>
      <c r="E24" s="171">
        <v>0</v>
      </c>
      <c r="F24" s="171">
        <v>0</v>
      </c>
      <c r="G24" s="171">
        <v>0</v>
      </c>
    </row>
    <row r="25" spans="1:8" x14ac:dyDescent="0.2">
      <c r="A25" s="78">
        <v>1134</v>
      </c>
      <c r="B25" s="76" t="s">
        <v>310</v>
      </c>
      <c r="C25" s="80">
        <v>6568033.2400000002</v>
      </c>
      <c r="D25" s="171">
        <v>6568033.2400000002</v>
      </c>
      <c r="E25" s="171">
        <v>0</v>
      </c>
      <c r="F25" s="171">
        <v>0</v>
      </c>
      <c r="G25" s="171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171">
        <v>0</v>
      </c>
      <c r="E26" s="171">
        <v>0</v>
      </c>
      <c r="F26" s="171">
        <v>0</v>
      </c>
      <c r="G26" s="171">
        <v>0</v>
      </c>
    </row>
    <row r="28" spans="1:8" x14ac:dyDescent="0.2">
      <c r="A28" s="75" t="s">
        <v>312</v>
      </c>
      <c r="B28" s="75"/>
      <c r="C28" s="75"/>
      <c r="D28" s="168"/>
      <c r="E28" s="168"/>
      <c r="F28" s="168"/>
      <c r="G28" s="168"/>
      <c r="H28" s="168"/>
    </row>
    <row r="29" spans="1:8" ht="33.75" x14ac:dyDescent="0.2">
      <c r="A29" s="77" t="s">
        <v>233</v>
      </c>
      <c r="B29" s="77" t="s">
        <v>229</v>
      </c>
      <c r="C29" s="77" t="s">
        <v>230</v>
      </c>
      <c r="D29" s="169" t="s">
        <v>247</v>
      </c>
      <c r="E29" s="169" t="s">
        <v>246</v>
      </c>
      <c r="F29" s="169" t="s">
        <v>313</v>
      </c>
      <c r="G29" s="169" t="s">
        <v>249</v>
      </c>
      <c r="H29" s="169"/>
    </row>
    <row r="30" spans="1:8" x14ac:dyDescent="0.2">
      <c r="A30" s="78">
        <v>1140</v>
      </c>
      <c r="B30" s="76" t="s">
        <v>314</v>
      </c>
      <c r="C30" s="80">
        <f>SUM(C31:C35)</f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168"/>
      <c r="E37" s="168"/>
      <c r="F37" s="168"/>
      <c r="G37" s="168"/>
      <c r="H37" s="168"/>
    </row>
    <row r="38" spans="1:8" ht="56.25" x14ac:dyDescent="0.2">
      <c r="A38" s="77" t="s">
        <v>233</v>
      </c>
      <c r="B38" s="77" t="s">
        <v>229</v>
      </c>
      <c r="C38" s="77" t="s">
        <v>230</v>
      </c>
      <c r="D38" s="169" t="s">
        <v>245</v>
      </c>
      <c r="E38" s="169" t="s">
        <v>248</v>
      </c>
      <c r="F38" s="169" t="s">
        <v>321</v>
      </c>
      <c r="G38" s="169"/>
      <c r="H38" s="169"/>
    </row>
    <row r="39" spans="1:8" x14ac:dyDescent="0.2">
      <c r="A39" s="78">
        <v>1150</v>
      </c>
      <c r="B39" s="76" t="s">
        <v>322</v>
      </c>
      <c r="C39" s="80">
        <f>SUM(C40)</f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168"/>
      <c r="E42" s="168"/>
      <c r="F42" s="168"/>
      <c r="G42" s="168"/>
      <c r="H42" s="168"/>
    </row>
    <row r="43" spans="1:8" x14ac:dyDescent="0.2">
      <c r="A43" s="77" t="s">
        <v>233</v>
      </c>
      <c r="B43" s="77" t="s">
        <v>229</v>
      </c>
      <c r="C43" s="77" t="s">
        <v>230</v>
      </c>
      <c r="D43" s="169" t="s">
        <v>232</v>
      </c>
      <c r="E43" s="169" t="s">
        <v>304</v>
      </c>
      <c r="F43" s="169"/>
      <c r="G43" s="169"/>
      <c r="H43" s="169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168"/>
      <c r="E46" s="168"/>
      <c r="F46" s="168"/>
      <c r="G46" s="168"/>
      <c r="H46" s="168"/>
    </row>
    <row r="47" spans="1:8" x14ac:dyDescent="0.2">
      <c r="A47" s="77" t="s">
        <v>233</v>
      </c>
      <c r="B47" s="77" t="s">
        <v>229</v>
      </c>
      <c r="C47" s="77" t="s">
        <v>230</v>
      </c>
      <c r="D47" s="169"/>
      <c r="E47" s="169"/>
      <c r="F47" s="169"/>
      <c r="G47" s="169"/>
      <c r="H47" s="169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168"/>
      <c r="E50" s="168"/>
      <c r="F50" s="168"/>
      <c r="G50" s="168"/>
      <c r="H50" s="168"/>
      <c r="I50" s="168"/>
    </row>
    <row r="51" spans="1:9" x14ac:dyDescent="0.2">
      <c r="A51" s="77" t="s">
        <v>233</v>
      </c>
      <c r="B51" s="77" t="s">
        <v>229</v>
      </c>
      <c r="C51" s="77" t="s">
        <v>230</v>
      </c>
      <c r="D51" s="169" t="s">
        <v>252</v>
      </c>
      <c r="E51" s="169" t="s">
        <v>253</v>
      </c>
      <c r="F51" s="169" t="s">
        <v>245</v>
      </c>
      <c r="G51" s="169" t="s">
        <v>326</v>
      </c>
      <c r="H51" s="169" t="s">
        <v>254</v>
      </c>
      <c r="I51" s="169" t="s">
        <v>327</v>
      </c>
    </row>
    <row r="52" spans="1:9" x14ac:dyDescent="0.2">
      <c r="A52" s="78">
        <v>1230</v>
      </c>
      <c r="B52" s="76" t="s">
        <v>328</v>
      </c>
      <c r="C52" s="80">
        <f>SUM(C53:C59)</f>
        <v>225394636.28999999</v>
      </c>
      <c r="D52" s="171">
        <f t="shared" ref="D52:E52" si="0">SUM(D53:D59)</f>
        <v>12259.95</v>
      </c>
      <c r="E52" s="171">
        <f t="shared" si="0"/>
        <v>12259.95</v>
      </c>
    </row>
    <row r="53" spans="1:9" x14ac:dyDescent="0.2">
      <c r="A53" s="78">
        <v>1231</v>
      </c>
      <c r="B53" s="76" t="s">
        <v>329</v>
      </c>
      <c r="C53" s="80">
        <v>4199286.9000000004</v>
      </c>
      <c r="D53" s="171">
        <v>0</v>
      </c>
      <c r="E53" s="171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171">
        <v>0</v>
      </c>
      <c r="E54" s="171">
        <v>12259.95</v>
      </c>
    </row>
    <row r="55" spans="1:9" x14ac:dyDescent="0.2">
      <c r="A55" s="78">
        <v>1233</v>
      </c>
      <c r="B55" s="76" t="s">
        <v>331</v>
      </c>
      <c r="C55" s="80">
        <v>4760402.74</v>
      </c>
      <c r="D55" s="171">
        <v>0</v>
      </c>
      <c r="E55" s="171">
        <v>0</v>
      </c>
    </row>
    <row r="56" spans="1:9" x14ac:dyDescent="0.2">
      <c r="A56" s="78">
        <v>1234</v>
      </c>
      <c r="B56" s="76" t="s">
        <v>332</v>
      </c>
      <c r="C56" s="80">
        <v>0</v>
      </c>
      <c r="D56" s="171">
        <v>12259.95</v>
      </c>
      <c r="E56" s="171">
        <v>0</v>
      </c>
    </row>
    <row r="57" spans="1:9" x14ac:dyDescent="0.2">
      <c r="A57" s="78">
        <v>1235</v>
      </c>
      <c r="B57" s="76" t="s">
        <v>333</v>
      </c>
      <c r="C57" s="80">
        <v>214893978.99000001</v>
      </c>
      <c r="D57" s="171">
        <v>0</v>
      </c>
      <c r="E57" s="171">
        <v>0</v>
      </c>
    </row>
    <row r="58" spans="1:9" x14ac:dyDescent="0.2">
      <c r="A58" s="78">
        <v>1236</v>
      </c>
      <c r="B58" s="76" t="s">
        <v>334</v>
      </c>
      <c r="C58" s="80">
        <v>1540967.66</v>
      </c>
      <c r="D58" s="171">
        <v>0</v>
      </c>
      <c r="E58" s="171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171">
        <v>0</v>
      </c>
      <c r="E59" s="171">
        <v>0</v>
      </c>
    </row>
    <row r="60" spans="1:9" x14ac:dyDescent="0.2">
      <c r="A60" s="78">
        <v>1240</v>
      </c>
      <c r="B60" s="76" t="s">
        <v>336</v>
      </c>
      <c r="C60" s="80">
        <f ca="1">SUM(C60:C68)</f>
        <v>0</v>
      </c>
      <c r="D60" s="171">
        <f t="shared" ref="D60:E60" ca="1" si="1">SUM(D60:D68)</f>
        <v>0</v>
      </c>
      <c r="E60" s="171">
        <f t="shared" ca="1" si="1"/>
        <v>0</v>
      </c>
    </row>
    <row r="61" spans="1:9" x14ac:dyDescent="0.2">
      <c r="A61" s="78">
        <v>1241</v>
      </c>
      <c r="B61" s="76" t="s">
        <v>337</v>
      </c>
      <c r="C61" s="80">
        <v>2837865.09</v>
      </c>
      <c r="D61" s="171">
        <v>0</v>
      </c>
      <c r="E61" s="171">
        <v>0</v>
      </c>
    </row>
    <row r="62" spans="1:9" x14ac:dyDescent="0.2">
      <c r="A62" s="78">
        <v>1242</v>
      </c>
      <c r="B62" s="76" t="s">
        <v>338</v>
      </c>
      <c r="C62" s="80">
        <v>584685.06999999995</v>
      </c>
      <c r="D62" s="171">
        <v>0</v>
      </c>
      <c r="E62" s="171">
        <v>0</v>
      </c>
    </row>
    <row r="63" spans="1:9" x14ac:dyDescent="0.2">
      <c r="A63" s="78">
        <v>1243</v>
      </c>
      <c r="B63" s="76" t="s">
        <v>339</v>
      </c>
      <c r="C63" s="80">
        <v>206656.68</v>
      </c>
      <c r="D63" s="171">
        <v>0</v>
      </c>
      <c r="E63" s="171">
        <v>0</v>
      </c>
    </row>
    <row r="64" spans="1:9" x14ac:dyDescent="0.2">
      <c r="A64" s="78">
        <v>1244</v>
      </c>
      <c r="B64" s="76" t="s">
        <v>340</v>
      </c>
      <c r="C64" s="80">
        <v>15670026.66</v>
      </c>
      <c r="D64" s="171">
        <v>0</v>
      </c>
      <c r="E64" s="171">
        <v>0</v>
      </c>
    </row>
    <row r="65" spans="1:9" x14ac:dyDescent="0.2">
      <c r="A65" s="78">
        <v>1245</v>
      </c>
      <c r="B65" s="76" t="s">
        <v>341</v>
      </c>
      <c r="C65" s="80">
        <v>25520</v>
      </c>
      <c r="D65" s="171">
        <v>0</v>
      </c>
      <c r="E65" s="171">
        <v>0</v>
      </c>
    </row>
    <row r="66" spans="1:9" x14ac:dyDescent="0.2">
      <c r="A66" s="78">
        <v>1246</v>
      </c>
      <c r="B66" s="76" t="s">
        <v>342</v>
      </c>
      <c r="C66" s="80">
        <v>6970591.3499999996</v>
      </c>
      <c r="D66" s="171">
        <v>0</v>
      </c>
      <c r="E66" s="171">
        <v>0</v>
      </c>
    </row>
    <row r="67" spans="1:9" x14ac:dyDescent="0.2">
      <c r="A67" s="78">
        <v>1247</v>
      </c>
      <c r="B67" s="76" t="s">
        <v>343</v>
      </c>
      <c r="C67" s="80">
        <v>34568</v>
      </c>
      <c r="D67" s="171">
        <v>0</v>
      </c>
      <c r="E67" s="171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171">
        <v>0</v>
      </c>
      <c r="E68" s="171">
        <v>0</v>
      </c>
    </row>
    <row r="70" spans="1:9" x14ac:dyDescent="0.2">
      <c r="A70" s="75" t="s">
        <v>256</v>
      </c>
      <c r="B70" s="75"/>
      <c r="C70" s="75"/>
      <c r="D70" s="168"/>
      <c r="E70" s="168"/>
      <c r="F70" s="168"/>
      <c r="G70" s="168"/>
      <c r="H70" s="168"/>
      <c r="I70" s="168"/>
    </row>
    <row r="71" spans="1:9" x14ac:dyDescent="0.2">
      <c r="A71" s="77" t="s">
        <v>233</v>
      </c>
      <c r="B71" s="77" t="s">
        <v>229</v>
      </c>
      <c r="C71" s="77" t="s">
        <v>230</v>
      </c>
      <c r="D71" s="169" t="s">
        <v>257</v>
      </c>
      <c r="E71" s="169" t="s">
        <v>345</v>
      </c>
      <c r="F71" s="169" t="s">
        <v>245</v>
      </c>
      <c r="G71" s="169" t="s">
        <v>326</v>
      </c>
      <c r="H71" s="169" t="s">
        <v>254</v>
      </c>
      <c r="I71" s="169" t="s">
        <v>327</v>
      </c>
    </row>
    <row r="72" spans="1:9" x14ac:dyDescent="0.2">
      <c r="A72" s="78">
        <v>1250</v>
      </c>
      <c r="B72" s="76" t="s">
        <v>346</v>
      </c>
      <c r="C72" s="80">
        <f>SUM(C73:C77)</f>
        <v>278400</v>
      </c>
      <c r="D72" s="171">
        <f t="shared" ref="D72:E72" si="2">SUM(D73:D77)</f>
        <v>0</v>
      </c>
      <c r="E72" s="171">
        <f t="shared" si="2"/>
        <v>0</v>
      </c>
    </row>
    <row r="73" spans="1:9" x14ac:dyDescent="0.2">
      <c r="A73" s="78">
        <v>1251</v>
      </c>
      <c r="B73" s="76" t="s">
        <v>347</v>
      </c>
      <c r="C73" s="80">
        <v>278400</v>
      </c>
      <c r="D73" s="171">
        <v>0</v>
      </c>
      <c r="E73" s="171">
        <v>0</v>
      </c>
    </row>
    <row r="74" spans="1:9" x14ac:dyDescent="0.2">
      <c r="A74" s="78">
        <v>1252</v>
      </c>
      <c r="B74" s="76" t="s">
        <v>348</v>
      </c>
      <c r="C74" s="80">
        <v>0</v>
      </c>
      <c r="D74" s="171">
        <v>0</v>
      </c>
      <c r="E74" s="171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171">
        <v>0</v>
      </c>
      <c r="E75" s="171">
        <v>0</v>
      </c>
    </row>
    <row r="76" spans="1:9" x14ac:dyDescent="0.2">
      <c r="A76" s="78">
        <v>1254</v>
      </c>
      <c r="B76" s="76" t="s">
        <v>350</v>
      </c>
      <c r="C76" s="80">
        <v>0</v>
      </c>
      <c r="D76" s="171">
        <v>0</v>
      </c>
      <c r="E76" s="171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171">
        <v>0</v>
      </c>
      <c r="E77" s="171">
        <v>0</v>
      </c>
    </row>
    <row r="78" spans="1:9" x14ac:dyDescent="0.2">
      <c r="A78" s="78">
        <v>1270</v>
      </c>
      <c r="B78" s="76" t="s">
        <v>352</v>
      </c>
      <c r="C78" s="80">
        <f>SUM(C79:C84)</f>
        <v>825561.13</v>
      </c>
      <c r="D78" s="171">
        <f t="shared" ref="D78:E78" si="3">SUM(D79:D84)</f>
        <v>0</v>
      </c>
      <c r="E78" s="171">
        <f t="shared" si="3"/>
        <v>0</v>
      </c>
    </row>
    <row r="79" spans="1:9" x14ac:dyDescent="0.2">
      <c r="A79" s="78">
        <v>1271</v>
      </c>
      <c r="B79" s="76" t="s">
        <v>353</v>
      </c>
      <c r="C79" s="80">
        <v>825561.13</v>
      </c>
      <c r="D79" s="171">
        <v>0</v>
      </c>
      <c r="E79" s="171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171">
        <v>0</v>
      </c>
      <c r="E80" s="171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171">
        <v>0</v>
      </c>
      <c r="E81" s="171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171">
        <v>0</v>
      </c>
      <c r="E82" s="171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171">
        <v>0</v>
      </c>
      <c r="E83" s="171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171">
        <v>0</v>
      </c>
      <c r="E84" s="171">
        <v>0</v>
      </c>
    </row>
    <row r="86" spans="1:8" x14ac:dyDescent="0.2">
      <c r="A86" s="75" t="s">
        <v>258</v>
      </c>
      <c r="B86" s="75"/>
      <c r="C86" s="75"/>
      <c r="D86" s="168"/>
      <c r="E86" s="168"/>
      <c r="F86" s="168"/>
      <c r="G86" s="168"/>
      <c r="H86" s="168"/>
    </row>
    <row r="87" spans="1:8" x14ac:dyDescent="0.2">
      <c r="A87" s="77" t="s">
        <v>233</v>
      </c>
      <c r="B87" s="77" t="s">
        <v>229</v>
      </c>
      <c r="C87" s="77" t="s">
        <v>230</v>
      </c>
      <c r="D87" s="169" t="s">
        <v>359</v>
      </c>
      <c r="E87" s="169"/>
      <c r="F87" s="169"/>
      <c r="G87" s="169"/>
      <c r="H87" s="169"/>
    </row>
    <row r="88" spans="1:8" x14ac:dyDescent="0.2">
      <c r="A88" s="78">
        <v>1160</v>
      </c>
      <c r="B88" s="76" t="s">
        <v>360</v>
      </c>
      <c r="C88" s="80">
        <f>SUM(C89:C90)</f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168"/>
      <c r="E92" s="168"/>
      <c r="F92" s="168"/>
      <c r="G92" s="168"/>
      <c r="H92" s="168"/>
    </row>
    <row r="93" spans="1:8" x14ac:dyDescent="0.2">
      <c r="A93" s="77" t="s">
        <v>233</v>
      </c>
      <c r="B93" s="77" t="s">
        <v>229</v>
      </c>
      <c r="C93" s="77" t="s">
        <v>230</v>
      </c>
      <c r="D93" s="169" t="s">
        <v>304</v>
      </c>
      <c r="E93" s="169"/>
      <c r="F93" s="169"/>
      <c r="G93" s="169"/>
      <c r="H93" s="169"/>
    </row>
    <row r="94" spans="1:8" x14ac:dyDescent="0.2">
      <c r="A94" s="78">
        <v>1290</v>
      </c>
      <c r="B94" s="76" t="s">
        <v>363</v>
      </c>
      <c r="C94" s="80">
        <f>SUM(C95:C97)</f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168"/>
      <c r="E99" s="168"/>
      <c r="F99" s="168"/>
      <c r="G99" s="168"/>
      <c r="H99" s="168"/>
    </row>
    <row r="100" spans="1:8" ht="22.5" x14ac:dyDescent="0.2">
      <c r="A100" s="77" t="s">
        <v>233</v>
      </c>
      <c r="B100" s="77" t="s">
        <v>229</v>
      </c>
      <c r="C100" s="77" t="s">
        <v>230</v>
      </c>
      <c r="D100" s="169" t="s">
        <v>300</v>
      </c>
      <c r="E100" s="169" t="s">
        <v>301</v>
      </c>
      <c r="F100" s="169" t="s">
        <v>302</v>
      </c>
      <c r="G100" s="169" t="s">
        <v>367</v>
      </c>
      <c r="H100" s="169" t="s">
        <v>368</v>
      </c>
    </row>
    <row r="101" spans="1:8" x14ac:dyDescent="0.2">
      <c r="A101" s="78">
        <v>2110</v>
      </c>
      <c r="B101" s="76" t="s">
        <v>369</v>
      </c>
      <c r="C101" s="80">
        <f>SUM(C102:C110)</f>
        <v>23299329.949999999</v>
      </c>
      <c r="D101" s="171">
        <f t="shared" ref="D101:E101" si="4">SUM(D102:D110)</f>
        <v>0</v>
      </c>
      <c r="E101" s="171">
        <f t="shared" si="4"/>
        <v>0</v>
      </c>
      <c r="F101" s="171">
        <v>0</v>
      </c>
      <c r="G101" s="171">
        <v>0</v>
      </c>
    </row>
    <row r="102" spans="1:8" x14ac:dyDescent="0.2">
      <c r="A102" s="78">
        <v>2111</v>
      </c>
      <c r="B102" s="76" t="s">
        <v>370</v>
      </c>
      <c r="C102" s="80">
        <v>60161.45</v>
      </c>
      <c r="D102" s="171">
        <v>0</v>
      </c>
      <c r="E102" s="171">
        <v>0</v>
      </c>
      <c r="F102" s="171">
        <v>0</v>
      </c>
      <c r="G102" s="171">
        <v>0</v>
      </c>
    </row>
    <row r="103" spans="1:8" x14ac:dyDescent="0.2">
      <c r="A103" s="78">
        <v>2112</v>
      </c>
      <c r="B103" s="76" t="s">
        <v>371</v>
      </c>
      <c r="C103" s="80">
        <v>7063632.7400000002</v>
      </c>
      <c r="D103" s="171">
        <v>0</v>
      </c>
      <c r="E103" s="171">
        <v>0</v>
      </c>
      <c r="F103" s="171">
        <v>0</v>
      </c>
      <c r="G103" s="171">
        <v>0</v>
      </c>
    </row>
    <row r="104" spans="1:8" x14ac:dyDescent="0.2">
      <c r="A104" s="78">
        <v>2113</v>
      </c>
      <c r="B104" s="76" t="s">
        <v>372</v>
      </c>
      <c r="C104" s="80">
        <v>8071369.2599999998</v>
      </c>
      <c r="D104" s="171">
        <v>0</v>
      </c>
      <c r="E104" s="171">
        <v>0</v>
      </c>
      <c r="F104" s="171">
        <v>0</v>
      </c>
      <c r="G104" s="171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171">
        <v>0</v>
      </c>
      <c r="E105" s="171">
        <v>0</v>
      </c>
      <c r="F105" s="171">
        <v>0</v>
      </c>
      <c r="G105" s="171">
        <v>0</v>
      </c>
    </row>
    <row r="106" spans="1:8" x14ac:dyDescent="0.2">
      <c r="A106" s="78">
        <v>2115</v>
      </c>
      <c r="B106" s="76" t="s">
        <v>374</v>
      </c>
      <c r="C106" s="80">
        <v>1353669.02</v>
      </c>
      <c r="D106" s="171">
        <v>0</v>
      </c>
      <c r="E106" s="171">
        <v>0</v>
      </c>
      <c r="F106" s="171">
        <v>0</v>
      </c>
      <c r="G106" s="171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171">
        <v>0</v>
      </c>
      <c r="E107" s="171">
        <v>0</v>
      </c>
      <c r="F107" s="171">
        <v>0</v>
      </c>
      <c r="G107" s="171">
        <v>0</v>
      </c>
    </row>
    <row r="108" spans="1:8" x14ac:dyDescent="0.2">
      <c r="A108" s="78">
        <v>2117</v>
      </c>
      <c r="B108" s="76" t="s">
        <v>376</v>
      </c>
      <c r="C108" s="80">
        <v>3152550.86</v>
      </c>
      <c r="D108" s="171">
        <v>0</v>
      </c>
      <c r="E108" s="171">
        <v>0</v>
      </c>
      <c r="F108" s="171">
        <v>0</v>
      </c>
      <c r="G108" s="171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171">
        <v>0</v>
      </c>
      <c r="E109" s="171">
        <v>0</v>
      </c>
      <c r="F109" s="171">
        <v>0</v>
      </c>
      <c r="G109" s="171">
        <v>0</v>
      </c>
    </row>
    <row r="110" spans="1:8" x14ac:dyDescent="0.2">
      <c r="A110" s="78">
        <v>2119</v>
      </c>
      <c r="B110" s="76" t="s">
        <v>378</v>
      </c>
      <c r="C110" s="80">
        <v>3597946.62</v>
      </c>
      <c r="D110" s="171">
        <v>0</v>
      </c>
      <c r="E110" s="171">
        <v>0</v>
      </c>
      <c r="F110" s="171">
        <v>0</v>
      </c>
      <c r="G110" s="171">
        <v>0</v>
      </c>
    </row>
    <row r="111" spans="1:8" x14ac:dyDescent="0.2">
      <c r="A111" s="78">
        <v>2120</v>
      </c>
      <c r="B111" s="76" t="s">
        <v>379</v>
      </c>
      <c r="C111" s="80">
        <f>SUM(C112:C114)</f>
        <v>0</v>
      </c>
      <c r="D111" s="171">
        <f t="shared" ref="D111:E111" si="5">SUM(D112:D114)</f>
        <v>0</v>
      </c>
      <c r="E111" s="171">
        <f t="shared" si="5"/>
        <v>0</v>
      </c>
      <c r="F111" s="171">
        <v>0</v>
      </c>
      <c r="G111" s="171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171">
        <v>0</v>
      </c>
      <c r="E112" s="171">
        <v>0</v>
      </c>
      <c r="F112" s="171">
        <v>0</v>
      </c>
      <c r="G112" s="171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171">
        <v>0</v>
      </c>
      <c r="E113" s="171">
        <v>0</v>
      </c>
      <c r="F113" s="171">
        <v>0</v>
      </c>
      <c r="G113" s="171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171">
        <v>0</v>
      </c>
      <c r="E114" s="171">
        <v>0</v>
      </c>
      <c r="F114" s="171">
        <v>0</v>
      </c>
      <c r="G114" s="171">
        <v>0</v>
      </c>
    </row>
    <row r="116" spans="1:8" x14ac:dyDescent="0.2">
      <c r="A116" s="75" t="s">
        <v>262</v>
      </c>
      <c r="B116" s="75"/>
      <c r="C116" s="75"/>
      <c r="D116" s="168"/>
      <c r="E116" s="168"/>
      <c r="F116" s="168"/>
      <c r="G116" s="168"/>
      <c r="H116" s="168"/>
    </row>
    <row r="117" spans="1:8" x14ac:dyDescent="0.2">
      <c r="A117" s="77" t="s">
        <v>233</v>
      </c>
      <c r="B117" s="77" t="s">
        <v>229</v>
      </c>
      <c r="C117" s="77" t="s">
        <v>230</v>
      </c>
      <c r="D117" s="169" t="s">
        <v>234</v>
      </c>
      <c r="E117" s="169" t="s">
        <v>304</v>
      </c>
      <c r="F117" s="169"/>
      <c r="G117" s="169"/>
      <c r="H117" s="169"/>
    </row>
    <row r="118" spans="1:8" x14ac:dyDescent="0.2">
      <c r="A118" s="78">
        <v>2160</v>
      </c>
      <c r="B118" s="76" t="s">
        <v>383</v>
      </c>
      <c r="C118" s="80">
        <f>SUM(C119:C124)</f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f>SUM(C126:C131)</f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168"/>
      <c r="E133" s="168"/>
      <c r="F133" s="168"/>
      <c r="G133" s="168"/>
      <c r="H133" s="168"/>
    </row>
    <row r="134" spans="1:8" x14ac:dyDescent="0.2">
      <c r="A134" s="79" t="s">
        <v>233</v>
      </c>
      <c r="B134" s="79" t="s">
        <v>229</v>
      </c>
      <c r="C134" s="79" t="s">
        <v>230</v>
      </c>
      <c r="D134" s="172" t="s">
        <v>234</v>
      </c>
      <c r="E134" s="172" t="s">
        <v>304</v>
      </c>
      <c r="F134" s="172"/>
      <c r="G134" s="172"/>
      <c r="H134" s="172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f>SUM(C138:C140)</f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  <row r="142" spans="1:8" x14ac:dyDescent="0.2">
      <c r="A142" s="164" t="s">
        <v>630</v>
      </c>
      <c r="B142" s="164"/>
      <c r="C142" s="164"/>
      <c r="D142" s="173"/>
      <c r="E142" s="173"/>
      <c r="F142" s="173"/>
    </row>
    <row r="143" spans="1:8" x14ac:dyDescent="0.2">
      <c r="A143" s="165"/>
      <c r="B143" s="166"/>
      <c r="C143" s="167"/>
      <c r="D143" s="167"/>
      <c r="E143" s="167"/>
      <c r="F143" s="167"/>
    </row>
    <row r="144" spans="1:8" x14ac:dyDescent="0.2">
      <c r="A144" s="165"/>
      <c r="B144" s="166"/>
      <c r="C144" s="167"/>
      <c r="D144" s="167"/>
      <c r="E144" s="167"/>
      <c r="F144" s="167"/>
    </row>
    <row r="145" spans="1:6" x14ac:dyDescent="0.2">
      <c r="A145" s="165"/>
      <c r="B145" s="166"/>
      <c r="C145" s="167"/>
      <c r="D145" s="167"/>
      <c r="E145" s="167"/>
      <c r="F145" s="167"/>
    </row>
    <row r="146" spans="1:6" x14ac:dyDescent="0.2">
      <c r="A146" s="165"/>
      <c r="B146" s="166"/>
      <c r="C146" s="167"/>
      <c r="D146" s="167"/>
      <c r="E146" s="167"/>
      <c r="F146" s="167"/>
    </row>
    <row r="147" spans="1:6" x14ac:dyDescent="0.2">
      <c r="A147" s="165"/>
      <c r="B147" s="166"/>
      <c r="C147" s="167"/>
      <c r="D147" s="167"/>
      <c r="E147" s="167"/>
      <c r="F147" s="167"/>
    </row>
    <row r="148" spans="1:6" x14ac:dyDescent="0.2">
      <c r="A148" s="165"/>
      <c r="B148" s="166"/>
      <c r="C148" s="167"/>
      <c r="D148" s="167"/>
      <c r="E148" s="167"/>
      <c r="F148" s="167"/>
    </row>
    <row r="149" spans="1:6" ht="22.5" x14ac:dyDescent="0.2">
      <c r="A149" s="165" t="s">
        <v>631</v>
      </c>
      <c r="B149" s="166"/>
      <c r="C149" s="167"/>
      <c r="D149" s="167"/>
      <c r="E149" s="167" t="s">
        <v>632</v>
      </c>
      <c r="F149" s="167"/>
    </row>
    <row r="150" spans="1:6" ht="33.75" x14ac:dyDescent="0.2">
      <c r="A150" s="165" t="s">
        <v>633</v>
      </c>
      <c r="B150" s="166"/>
      <c r="C150" s="167"/>
      <c r="D150" s="167"/>
      <c r="E150" s="167" t="s">
        <v>634</v>
      </c>
      <c r="F150" s="167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view="pageBreakPreview" topLeftCell="A172" zoomScale="60" zoomScaleNormal="100" workbookViewId="0">
      <selection activeCell="E18" sqref="E18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11.7109375" style="76" bestFit="1" customWidth="1"/>
    <col min="4" max="4" width="15.5703125" style="170" customWidth="1"/>
    <col min="5" max="5" width="11.85546875" style="76" bestFit="1" customWidth="1"/>
    <col min="6" max="16384" width="9.140625" style="76"/>
  </cols>
  <sheetData>
    <row r="1" spans="1:5" s="82" customFormat="1" ht="18.95" customHeight="1" x14ac:dyDescent="0.25">
      <c r="A1" s="149" t="s">
        <v>628</v>
      </c>
      <c r="B1" s="149"/>
      <c r="C1" s="149"/>
      <c r="D1" s="175" t="s">
        <v>288</v>
      </c>
      <c r="E1" s="81">
        <v>2018</v>
      </c>
    </row>
    <row r="2" spans="1:5" s="72" customFormat="1" ht="18.95" customHeight="1" x14ac:dyDescent="0.25">
      <c r="A2" s="149" t="s">
        <v>403</v>
      </c>
      <c r="B2" s="149"/>
      <c r="C2" s="149"/>
      <c r="D2" s="175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49" t="s">
        <v>629</v>
      </c>
      <c r="B3" s="149"/>
      <c r="C3" s="149"/>
      <c r="D3" s="175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168"/>
      <c r="E4" s="75"/>
    </row>
    <row r="6" spans="1:5" x14ac:dyDescent="0.2">
      <c r="A6" s="75" t="s">
        <v>228</v>
      </c>
      <c r="B6" s="75"/>
      <c r="C6" s="75"/>
      <c r="D6" s="168"/>
      <c r="E6" s="75"/>
    </row>
    <row r="7" spans="1:5" ht="22.5" x14ac:dyDescent="0.2">
      <c r="A7" s="77" t="s">
        <v>233</v>
      </c>
      <c r="B7" s="77" t="s">
        <v>229</v>
      </c>
      <c r="C7" s="77" t="s">
        <v>230</v>
      </c>
      <c r="D7" s="169" t="s">
        <v>404</v>
      </c>
      <c r="E7" s="77"/>
    </row>
    <row r="8" spans="1:5" x14ac:dyDescent="0.2">
      <c r="A8" s="78">
        <v>4100</v>
      </c>
      <c r="B8" s="76" t="s">
        <v>405</v>
      </c>
      <c r="C8" s="80">
        <f>SUM(C9+C18+C24+C26+C32+C37+C47+C52)</f>
        <v>10434487.48</v>
      </c>
    </row>
    <row r="9" spans="1:5" x14ac:dyDescent="0.2">
      <c r="A9" s="78">
        <v>4110</v>
      </c>
      <c r="B9" s="76" t="s">
        <v>406</v>
      </c>
      <c r="C9" s="80">
        <f>SUM(C10:C17)</f>
        <v>6304392.4100000001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5726850.5199999996</v>
      </c>
    </row>
    <row r="12" spans="1:5" x14ac:dyDescent="0.2">
      <c r="A12" s="78">
        <v>4113</v>
      </c>
      <c r="B12" s="76" t="s">
        <v>409</v>
      </c>
      <c r="C12" s="80">
        <v>98117.74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479424.15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f>SUM(C27:C31)</f>
        <v>2910280.5500000003</v>
      </c>
    </row>
    <row r="27" spans="1:3" x14ac:dyDescent="0.2">
      <c r="A27" s="78">
        <v>4141</v>
      </c>
      <c r="B27" s="76" t="s">
        <v>424</v>
      </c>
      <c r="C27" s="80">
        <v>7833.22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2902447.33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f>SUM(C33:C36)</f>
        <v>1137508.83</v>
      </c>
    </row>
    <row r="33" spans="1:3" x14ac:dyDescent="0.2">
      <c r="A33" s="78">
        <v>4151</v>
      </c>
      <c r="B33" s="76" t="s">
        <v>430</v>
      </c>
      <c r="C33" s="80">
        <v>1118142.72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19366.11</v>
      </c>
    </row>
    <row r="37" spans="1:3" x14ac:dyDescent="0.2">
      <c r="A37" s="78">
        <v>4160</v>
      </c>
      <c r="B37" s="76" t="s">
        <v>434</v>
      </c>
      <c r="C37" s="80">
        <f>SUM(C38:C46)</f>
        <v>82305.69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0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82305.69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f>SUM(C48:C51)</f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f>SUM(C53:C54)</f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SUM(C56+C60)</f>
        <v>145453243.53</v>
      </c>
    </row>
    <row r="56" spans="1:3" x14ac:dyDescent="0.2">
      <c r="A56" s="78">
        <v>4210</v>
      </c>
      <c r="B56" s="76" t="s">
        <v>453</v>
      </c>
      <c r="C56" s="80">
        <f>SUM(C57:C59)</f>
        <v>145453243.53</v>
      </c>
    </row>
    <row r="57" spans="1:3" x14ac:dyDescent="0.2">
      <c r="A57" s="78">
        <v>4211</v>
      </c>
      <c r="B57" s="76" t="s">
        <v>454</v>
      </c>
      <c r="C57" s="80">
        <v>53607071.049999997</v>
      </c>
    </row>
    <row r="58" spans="1:3" x14ac:dyDescent="0.2">
      <c r="A58" s="78">
        <v>4212</v>
      </c>
      <c r="B58" s="76" t="s">
        <v>455</v>
      </c>
      <c r="C58" s="80">
        <v>53090576.560000002</v>
      </c>
    </row>
    <row r="59" spans="1:3" x14ac:dyDescent="0.2">
      <c r="A59" s="78">
        <v>4213</v>
      </c>
      <c r="B59" s="76" t="s">
        <v>456</v>
      </c>
      <c r="C59" s="80">
        <v>38755595.920000002</v>
      </c>
    </row>
    <row r="60" spans="1:3" x14ac:dyDescent="0.2">
      <c r="A60" s="78">
        <v>4220</v>
      </c>
      <c r="B60" s="76" t="s">
        <v>457</v>
      </c>
      <c r="C60" s="80">
        <f>SUM(C61:C66)</f>
        <v>0</v>
      </c>
    </row>
    <row r="61" spans="1:3" x14ac:dyDescent="0.2">
      <c r="A61" s="78">
        <v>4221</v>
      </c>
      <c r="B61" s="76" t="s">
        <v>458</v>
      </c>
      <c r="C61" s="80">
        <v>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168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169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SUM(C71+C74+C80+C82+C84)</f>
        <v>0</v>
      </c>
    </row>
    <row r="71" spans="1:5" x14ac:dyDescent="0.2">
      <c r="A71" s="78">
        <v>4310</v>
      </c>
      <c r="B71" s="76" t="s">
        <v>465</v>
      </c>
      <c r="C71" s="80">
        <f>SUM(C72:C73)</f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f>SUM(C75:C79)</f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f>SUM(C81)</f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f>SUM(C83)</f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f>SUM(C85:C91)</f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168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169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f>SUM(C97+C125+C158+C168+C183+C215)</f>
        <v>124224197.84</v>
      </c>
      <c r="D96" s="178">
        <f>C96/C96</f>
        <v>1</v>
      </c>
    </row>
    <row r="97" spans="1:4" x14ac:dyDescent="0.2">
      <c r="A97" s="78">
        <v>5100</v>
      </c>
      <c r="B97" s="76" t="s">
        <v>486</v>
      </c>
      <c r="C97" s="80">
        <f>SUM(C98+C105+C115)</f>
        <v>69614630.340000004</v>
      </c>
      <c r="D97" s="178">
        <f>C97/$C$96</f>
        <v>0.56039508848077424</v>
      </c>
    </row>
    <row r="98" spans="1:4" x14ac:dyDescent="0.2">
      <c r="A98" s="78">
        <v>5110</v>
      </c>
      <c r="B98" s="76" t="s">
        <v>487</v>
      </c>
      <c r="C98" s="80">
        <f>SUM(C99:C104)</f>
        <v>33574167.570000008</v>
      </c>
      <c r="D98" s="178">
        <f t="shared" ref="D98:D161" si="0">C98/$C$96</f>
        <v>0.27027075363564296</v>
      </c>
    </row>
    <row r="99" spans="1:4" x14ac:dyDescent="0.2">
      <c r="A99" s="78">
        <v>5111</v>
      </c>
      <c r="B99" s="76" t="s">
        <v>488</v>
      </c>
      <c r="C99" s="80">
        <v>21494303.07</v>
      </c>
      <c r="D99" s="178">
        <f t="shared" si="0"/>
        <v>0.17302831045594297</v>
      </c>
    </row>
    <row r="100" spans="1:4" x14ac:dyDescent="0.2">
      <c r="A100" s="78">
        <v>5112</v>
      </c>
      <c r="B100" s="76" t="s">
        <v>489</v>
      </c>
      <c r="C100" s="80">
        <v>1298410.67</v>
      </c>
      <c r="D100" s="178">
        <f t="shared" si="0"/>
        <v>1.0452155800372684E-2</v>
      </c>
    </row>
    <row r="101" spans="1:4" x14ac:dyDescent="0.2">
      <c r="A101" s="78">
        <v>5113</v>
      </c>
      <c r="B101" s="76" t="s">
        <v>490</v>
      </c>
      <c r="C101" s="80">
        <v>452944.57</v>
      </c>
      <c r="D101" s="178">
        <f t="shared" si="0"/>
        <v>3.6461863137437186E-3</v>
      </c>
    </row>
    <row r="102" spans="1:4" x14ac:dyDescent="0.2">
      <c r="A102" s="78">
        <v>5114</v>
      </c>
      <c r="B102" s="76" t="s">
        <v>491</v>
      </c>
      <c r="C102" s="80">
        <v>3970898.94</v>
      </c>
      <c r="D102" s="178">
        <f t="shared" si="0"/>
        <v>3.196558326836204E-2</v>
      </c>
    </row>
    <row r="103" spans="1:4" x14ac:dyDescent="0.2">
      <c r="A103" s="78">
        <v>5115</v>
      </c>
      <c r="B103" s="76" t="s">
        <v>492</v>
      </c>
      <c r="C103" s="80">
        <v>6357610.3200000003</v>
      </c>
      <c r="D103" s="178">
        <f t="shared" si="0"/>
        <v>5.1178517797221462E-2</v>
      </c>
    </row>
    <row r="104" spans="1:4" x14ac:dyDescent="0.2">
      <c r="A104" s="78">
        <v>5116</v>
      </c>
      <c r="B104" s="76" t="s">
        <v>493</v>
      </c>
      <c r="C104" s="80">
        <v>0</v>
      </c>
      <c r="D104" s="178">
        <f t="shared" si="0"/>
        <v>0</v>
      </c>
    </row>
    <row r="105" spans="1:4" x14ac:dyDescent="0.2">
      <c r="A105" s="78">
        <v>5120</v>
      </c>
      <c r="B105" s="76" t="s">
        <v>494</v>
      </c>
      <c r="C105" s="80">
        <f>SUM(C106:C114)</f>
        <v>10690138.079999998</v>
      </c>
      <c r="D105" s="178">
        <f t="shared" si="0"/>
        <v>8.6055199114820041E-2</v>
      </c>
    </row>
    <row r="106" spans="1:4" x14ac:dyDescent="0.2">
      <c r="A106" s="78">
        <v>5121</v>
      </c>
      <c r="B106" s="76" t="s">
        <v>495</v>
      </c>
      <c r="C106" s="80">
        <v>514109.37</v>
      </c>
      <c r="D106" s="178">
        <f t="shared" si="0"/>
        <v>4.1385605939848347E-3</v>
      </c>
    </row>
    <row r="107" spans="1:4" x14ac:dyDescent="0.2">
      <c r="A107" s="78">
        <v>5122</v>
      </c>
      <c r="B107" s="76" t="s">
        <v>496</v>
      </c>
      <c r="C107" s="80">
        <v>1457.98</v>
      </c>
      <c r="D107" s="178">
        <f t="shared" si="0"/>
        <v>1.173668275063341E-5</v>
      </c>
    </row>
    <row r="108" spans="1:4" x14ac:dyDescent="0.2">
      <c r="A108" s="78">
        <v>5123</v>
      </c>
      <c r="B108" s="76" t="s">
        <v>497</v>
      </c>
      <c r="C108" s="80">
        <v>0</v>
      </c>
      <c r="D108" s="178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4335408.74</v>
      </c>
      <c r="D109" s="178">
        <f t="shared" si="0"/>
        <v>3.4899873095449403E-2</v>
      </c>
    </row>
    <row r="110" spans="1:4" x14ac:dyDescent="0.2">
      <c r="A110" s="78">
        <v>5125</v>
      </c>
      <c r="B110" s="76" t="s">
        <v>499</v>
      </c>
      <c r="C110" s="80">
        <v>29499.96</v>
      </c>
      <c r="D110" s="178">
        <f t="shared" si="0"/>
        <v>2.3747353988146306E-4</v>
      </c>
    </row>
    <row r="111" spans="1:4" x14ac:dyDescent="0.2">
      <c r="A111" s="78">
        <v>5126</v>
      </c>
      <c r="B111" s="76" t="s">
        <v>500</v>
      </c>
      <c r="C111" s="80">
        <v>5324091.6500000004</v>
      </c>
      <c r="D111" s="178">
        <f t="shared" si="0"/>
        <v>4.2858732377224908E-2</v>
      </c>
    </row>
    <row r="112" spans="1:4" x14ac:dyDescent="0.2">
      <c r="A112" s="78">
        <v>5127</v>
      </c>
      <c r="B112" s="76" t="s">
        <v>501</v>
      </c>
      <c r="C112" s="80">
        <v>438019.93</v>
      </c>
      <c r="D112" s="178">
        <f t="shared" si="0"/>
        <v>3.5260435375414293E-3</v>
      </c>
    </row>
    <row r="113" spans="1:4" x14ac:dyDescent="0.2">
      <c r="A113" s="78">
        <v>5128</v>
      </c>
      <c r="B113" s="76" t="s">
        <v>502</v>
      </c>
      <c r="C113" s="80">
        <v>0</v>
      </c>
      <c r="D113" s="178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47550.45</v>
      </c>
      <c r="D114" s="178">
        <f t="shared" si="0"/>
        <v>3.8277928798739102E-4</v>
      </c>
    </row>
    <row r="115" spans="1:4" x14ac:dyDescent="0.2">
      <c r="A115" s="78">
        <v>5130</v>
      </c>
      <c r="B115" s="76" t="s">
        <v>504</v>
      </c>
      <c r="C115" s="80">
        <f>SUM(C116:C124)</f>
        <v>25350324.689999998</v>
      </c>
      <c r="D115" s="178">
        <f t="shared" si="0"/>
        <v>0.20406913573031124</v>
      </c>
    </row>
    <row r="116" spans="1:4" x14ac:dyDescent="0.2">
      <c r="A116" s="78">
        <v>5131</v>
      </c>
      <c r="B116" s="76" t="s">
        <v>505</v>
      </c>
      <c r="C116" s="80">
        <v>10882389.84</v>
      </c>
      <c r="D116" s="178">
        <f t="shared" si="0"/>
        <v>8.7602818365681456E-2</v>
      </c>
    </row>
    <row r="117" spans="1:4" x14ac:dyDescent="0.2">
      <c r="A117" s="78">
        <v>5132</v>
      </c>
      <c r="B117" s="76" t="s">
        <v>506</v>
      </c>
      <c r="C117" s="80">
        <v>569161.30000000005</v>
      </c>
      <c r="D117" s="178">
        <f t="shared" si="0"/>
        <v>4.581726506562564E-3</v>
      </c>
    </row>
    <row r="118" spans="1:4" x14ac:dyDescent="0.2">
      <c r="A118" s="78">
        <v>5133</v>
      </c>
      <c r="B118" s="76" t="s">
        <v>507</v>
      </c>
      <c r="C118" s="80">
        <v>2784433.35</v>
      </c>
      <c r="D118" s="178">
        <f t="shared" si="0"/>
        <v>2.2414581043109918E-2</v>
      </c>
    </row>
    <row r="119" spans="1:4" x14ac:dyDescent="0.2">
      <c r="A119" s="78">
        <v>5134</v>
      </c>
      <c r="B119" s="76" t="s">
        <v>508</v>
      </c>
      <c r="C119" s="80">
        <v>391882.37</v>
      </c>
      <c r="D119" s="178">
        <f t="shared" si="0"/>
        <v>3.1546379595442592E-3</v>
      </c>
    </row>
    <row r="120" spans="1:4" x14ac:dyDescent="0.2">
      <c r="A120" s="78">
        <v>5135</v>
      </c>
      <c r="B120" s="76" t="s">
        <v>509</v>
      </c>
      <c r="C120" s="80">
        <v>6648781.2699999996</v>
      </c>
      <c r="D120" s="178">
        <f t="shared" si="0"/>
        <v>5.3522432711246716E-2</v>
      </c>
    </row>
    <row r="121" spans="1:4" x14ac:dyDescent="0.2">
      <c r="A121" s="78">
        <v>5136</v>
      </c>
      <c r="B121" s="76" t="s">
        <v>510</v>
      </c>
      <c r="C121" s="80">
        <v>631820.49</v>
      </c>
      <c r="D121" s="178">
        <f t="shared" si="0"/>
        <v>5.0861305686496026E-3</v>
      </c>
    </row>
    <row r="122" spans="1:4" x14ac:dyDescent="0.2">
      <c r="A122" s="78">
        <v>5137</v>
      </c>
      <c r="B122" s="76" t="s">
        <v>511</v>
      </c>
      <c r="C122" s="80">
        <v>97684.24</v>
      </c>
      <c r="D122" s="178">
        <f t="shared" si="0"/>
        <v>7.8635436330864214E-4</v>
      </c>
    </row>
    <row r="123" spans="1:4" x14ac:dyDescent="0.2">
      <c r="A123" s="78">
        <v>5138</v>
      </c>
      <c r="B123" s="76" t="s">
        <v>512</v>
      </c>
      <c r="C123" s="80">
        <v>2828871.83</v>
      </c>
      <c r="D123" s="178">
        <f t="shared" si="0"/>
        <v>2.2772309092658174E-2</v>
      </c>
    </row>
    <row r="124" spans="1:4" x14ac:dyDescent="0.2">
      <c r="A124" s="78">
        <v>5139</v>
      </c>
      <c r="B124" s="76" t="s">
        <v>513</v>
      </c>
      <c r="C124" s="80">
        <v>515300</v>
      </c>
      <c r="D124" s="178">
        <f t="shared" si="0"/>
        <v>4.1481451195499218E-3</v>
      </c>
    </row>
    <row r="125" spans="1:4" x14ac:dyDescent="0.2">
      <c r="A125" s="78">
        <v>5200</v>
      </c>
      <c r="B125" s="76" t="s">
        <v>514</v>
      </c>
      <c r="C125" s="80">
        <f>SUM(C126+C129+C132+C135+C140+C144+C147+C149+C155)</f>
        <v>48706070.050000004</v>
      </c>
      <c r="D125" s="178">
        <f t="shared" si="0"/>
        <v>0.39208198480567469</v>
      </c>
    </row>
    <row r="126" spans="1:4" x14ac:dyDescent="0.2">
      <c r="A126" s="78">
        <v>5210</v>
      </c>
      <c r="B126" s="76" t="s">
        <v>515</v>
      </c>
      <c r="C126" s="80">
        <f>SUM(C127:C128)</f>
        <v>3932000</v>
      </c>
      <c r="D126" s="178">
        <f t="shared" si="0"/>
        <v>3.1652448302096438E-2</v>
      </c>
    </row>
    <row r="127" spans="1:4" x14ac:dyDescent="0.2">
      <c r="A127" s="78">
        <v>5211</v>
      </c>
      <c r="B127" s="76" t="s">
        <v>516</v>
      </c>
      <c r="C127" s="80">
        <v>0</v>
      </c>
      <c r="D127" s="178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3932000</v>
      </c>
      <c r="D128" s="178">
        <f t="shared" si="0"/>
        <v>3.1652448302096438E-2</v>
      </c>
    </row>
    <row r="129" spans="1:4" x14ac:dyDescent="0.2">
      <c r="A129" s="78">
        <v>5220</v>
      </c>
      <c r="B129" s="76" t="s">
        <v>518</v>
      </c>
      <c r="C129" s="80">
        <f>SUM(C130:C131)</f>
        <v>0</v>
      </c>
      <c r="D129" s="178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178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178">
        <f t="shared" si="0"/>
        <v>0</v>
      </c>
    </row>
    <row r="132" spans="1:4" x14ac:dyDescent="0.2">
      <c r="A132" s="78">
        <v>5230</v>
      </c>
      <c r="B132" s="76" t="s">
        <v>460</v>
      </c>
      <c r="C132" s="80">
        <f>SUM(C133:C134)</f>
        <v>100000</v>
      </c>
      <c r="D132" s="178">
        <f t="shared" si="0"/>
        <v>8.0499614196583003E-4</v>
      </c>
    </row>
    <row r="133" spans="1:4" x14ac:dyDescent="0.2">
      <c r="A133" s="78">
        <v>5231</v>
      </c>
      <c r="B133" s="76" t="s">
        <v>521</v>
      </c>
      <c r="C133" s="80">
        <v>100000</v>
      </c>
      <c r="D133" s="178">
        <f t="shared" si="0"/>
        <v>8.0499614196583003E-4</v>
      </c>
    </row>
    <row r="134" spans="1:4" x14ac:dyDescent="0.2">
      <c r="A134" s="78">
        <v>5232</v>
      </c>
      <c r="B134" s="76" t="s">
        <v>522</v>
      </c>
      <c r="C134" s="80">
        <v>0</v>
      </c>
      <c r="D134" s="178">
        <f t="shared" si="0"/>
        <v>0</v>
      </c>
    </row>
    <row r="135" spans="1:4" x14ac:dyDescent="0.2">
      <c r="A135" s="78">
        <v>5240</v>
      </c>
      <c r="B135" s="76" t="s">
        <v>461</v>
      </c>
      <c r="C135" s="80">
        <f>SUM(C136:C139)</f>
        <v>44548151.590000004</v>
      </c>
      <c r="D135" s="178">
        <f t="shared" si="0"/>
        <v>0.35861090161658959</v>
      </c>
    </row>
    <row r="136" spans="1:4" x14ac:dyDescent="0.2">
      <c r="A136" s="78">
        <v>5241</v>
      </c>
      <c r="B136" s="76" t="s">
        <v>523</v>
      </c>
      <c r="C136" s="80">
        <v>43061035.590000004</v>
      </c>
      <c r="D136" s="178">
        <f t="shared" si="0"/>
        <v>0.34663967519003303</v>
      </c>
    </row>
    <row r="137" spans="1:4" x14ac:dyDescent="0.2">
      <c r="A137" s="78">
        <v>5242</v>
      </c>
      <c r="B137" s="76" t="s">
        <v>524</v>
      </c>
      <c r="C137" s="80">
        <v>819100</v>
      </c>
      <c r="D137" s="178">
        <f t="shared" si="0"/>
        <v>6.593723398842114E-3</v>
      </c>
    </row>
    <row r="138" spans="1:4" x14ac:dyDescent="0.2">
      <c r="A138" s="78">
        <v>5243</v>
      </c>
      <c r="B138" s="76" t="s">
        <v>525</v>
      </c>
      <c r="C138" s="80">
        <v>665000</v>
      </c>
      <c r="D138" s="178">
        <f t="shared" si="0"/>
        <v>5.3532243440727696E-3</v>
      </c>
    </row>
    <row r="139" spans="1:4" x14ac:dyDescent="0.2">
      <c r="A139" s="78">
        <v>5244</v>
      </c>
      <c r="B139" s="76" t="s">
        <v>526</v>
      </c>
      <c r="C139" s="80">
        <v>3016</v>
      </c>
      <c r="D139" s="178">
        <f t="shared" si="0"/>
        <v>2.4278683641689435E-5</v>
      </c>
    </row>
    <row r="140" spans="1:4" x14ac:dyDescent="0.2">
      <c r="A140" s="78">
        <v>5250</v>
      </c>
      <c r="B140" s="76" t="s">
        <v>462</v>
      </c>
      <c r="C140" s="80">
        <f>SUM(C141:C143)</f>
        <v>125918.46</v>
      </c>
      <c r="D140" s="178">
        <f t="shared" si="0"/>
        <v>1.013638745022787E-3</v>
      </c>
    </row>
    <row r="141" spans="1:4" x14ac:dyDescent="0.2">
      <c r="A141" s="78">
        <v>5251</v>
      </c>
      <c r="B141" s="76" t="s">
        <v>527</v>
      </c>
      <c r="C141" s="80">
        <v>78567.3</v>
      </c>
      <c r="D141" s="178">
        <f t="shared" si="0"/>
        <v>6.324637338467196E-4</v>
      </c>
    </row>
    <row r="142" spans="1:4" x14ac:dyDescent="0.2">
      <c r="A142" s="78">
        <v>5252</v>
      </c>
      <c r="B142" s="76" t="s">
        <v>528</v>
      </c>
      <c r="C142" s="80">
        <v>47351.16</v>
      </c>
      <c r="D142" s="178">
        <f t="shared" si="0"/>
        <v>3.8117501117606738E-4</v>
      </c>
    </row>
    <row r="143" spans="1:4" x14ac:dyDescent="0.2">
      <c r="A143" s="78">
        <v>5259</v>
      </c>
      <c r="B143" s="76" t="s">
        <v>529</v>
      </c>
      <c r="C143" s="80">
        <v>0</v>
      </c>
      <c r="D143" s="178">
        <f t="shared" si="0"/>
        <v>0</v>
      </c>
    </row>
    <row r="144" spans="1:4" x14ac:dyDescent="0.2">
      <c r="A144" s="78">
        <v>5260</v>
      </c>
      <c r="B144" s="76" t="s">
        <v>530</v>
      </c>
      <c r="C144" s="80">
        <f>SUM(C145:C146)</f>
        <v>0</v>
      </c>
      <c r="D144" s="178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178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178">
        <f t="shared" si="0"/>
        <v>0</v>
      </c>
    </row>
    <row r="147" spans="1:4" x14ac:dyDescent="0.2">
      <c r="A147" s="78">
        <v>5270</v>
      </c>
      <c r="B147" s="76" t="s">
        <v>533</v>
      </c>
      <c r="C147" s="80">
        <f>SUM(C148)</f>
        <v>0</v>
      </c>
      <c r="D147" s="178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178">
        <f t="shared" si="0"/>
        <v>0</v>
      </c>
    </row>
    <row r="149" spans="1:4" x14ac:dyDescent="0.2">
      <c r="A149" s="78">
        <v>5280</v>
      </c>
      <c r="B149" s="76" t="s">
        <v>535</v>
      </c>
      <c r="C149" s="80">
        <f>SUM(C150:C154)</f>
        <v>0</v>
      </c>
      <c r="D149" s="178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178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178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178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178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178">
        <f t="shared" si="0"/>
        <v>0</v>
      </c>
    </row>
    <row r="155" spans="1:4" x14ac:dyDescent="0.2">
      <c r="A155" s="78">
        <v>5290</v>
      </c>
      <c r="B155" s="76" t="s">
        <v>541</v>
      </c>
      <c r="C155" s="80">
        <f>SUM(C156:C157)</f>
        <v>0</v>
      </c>
      <c r="D155" s="178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178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178">
        <f t="shared" si="0"/>
        <v>0</v>
      </c>
    </row>
    <row r="158" spans="1:4" x14ac:dyDescent="0.2">
      <c r="A158" s="78">
        <v>5300</v>
      </c>
      <c r="B158" s="76" t="s">
        <v>544</v>
      </c>
      <c r="C158" s="80">
        <f>SUM(C159+C162+C165)</f>
        <v>5312580.13</v>
      </c>
      <c r="D158" s="178">
        <f t="shared" si="0"/>
        <v>4.276606508534328E-2</v>
      </c>
    </row>
    <row r="159" spans="1:4" x14ac:dyDescent="0.2">
      <c r="A159" s="78">
        <v>5310</v>
      </c>
      <c r="B159" s="76" t="s">
        <v>454</v>
      </c>
      <c r="C159" s="80">
        <f>SUM(C160:C161)</f>
        <v>0</v>
      </c>
      <c r="D159" s="178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178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178">
        <f t="shared" si="0"/>
        <v>0</v>
      </c>
    </row>
    <row r="162" spans="1:4" x14ac:dyDescent="0.2">
      <c r="A162" s="78">
        <v>5320</v>
      </c>
      <c r="B162" s="76" t="s">
        <v>455</v>
      </c>
      <c r="C162" s="80">
        <f>SUM(C163:C164)</f>
        <v>0</v>
      </c>
      <c r="D162" s="178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178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178">
        <f t="shared" si="1"/>
        <v>0</v>
      </c>
    </row>
    <row r="165" spans="1:4" x14ac:dyDescent="0.2">
      <c r="A165" s="78">
        <v>5330</v>
      </c>
      <c r="B165" s="76" t="s">
        <v>456</v>
      </c>
      <c r="C165" s="80">
        <f>SUM(C166:C167)</f>
        <v>5312580.13</v>
      </c>
      <c r="D165" s="178">
        <f t="shared" si="1"/>
        <v>4.276606508534328E-2</v>
      </c>
    </row>
    <row r="166" spans="1:4" x14ac:dyDescent="0.2">
      <c r="A166" s="78">
        <v>5331</v>
      </c>
      <c r="B166" s="76" t="s">
        <v>549</v>
      </c>
      <c r="C166" s="80">
        <v>0</v>
      </c>
      <c r="D166" s="178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5312580.13</v>
      </c>
      <c r="D167" s="178">
        <f t="shared" si="1"/>
        <v>4.276606508534328E-2</v>
      </c>
    </row>
    <row r="168" spans="1:4" x14ac:dyDescent="0.2">
      <c r="A168" s="78">
        <v>5400</v>
      </c>
      <c r="B168" s="76" t="s">
        <v>551</v>
      </c>
      <c r="C168" s="80">
        <f>SUM(C169+C172+C175+C178+C180)</f>
        <v>92956.5</v>
      </c>
      <c r="D168" s="178">
        <f t="shared" si="1"/>
        <v>7.4829623870646678E-4</v>
      </c>
    </row>
    <row r="169" spans="1:4" x14ac:dyDescent="0.2">
      <c r="A169" s="78">
        <v>5410</v>
      </c>
      <c r="B169" s="76" t="s">
        <v>552</v>
      </c>
      <c r="C169" s="80">
        <f>SUM(C170:C171)</f>
        <v>92956.5</v>
      </c>
      <c r="D169" s="178">
        <f t="shared" si="1"/>
        <v>7.4829623870646678E-4</v>
      </c>
    </row>
    <row r="170" spans="1:4" x14ac:dyDescent="0.2">
      <c r="A170" s="78">
        <v>5411</v>
      </c>
      <c r="B170" s="76" t="s">
        <v>553</v>
      </c>
      <c r="C170" s="80">
        <v>92956.5</v>
      </c>
      <c r="D170" s="178">
        <f t="shared" si="1"/>
        <v>7.4829623870646678E-4</v>
      </c>
    </row>
    <row r="171" spans="1:4" x14ac:dyDescent="0.2">
      <c r="A171" s="78">
        <v>5412</v>
      </c>
      <c r="B171" s="76" t="s">
        <v>554</v>
      </c>
      <c r="C171" s="80">
        <v>0</v>
      </c>
      <c r="D171" s="178">
        <f t="shared" si="1"/>
        <v>0</v>
      </c>
    </row>
    <row r="172" spans="1:4" x14ac:dyDescent="0.2">
      <c r="A172" s="78">
        <v>5420</v>
      </c>
      <c r="B172" s="76" t="s">
        <v>555</v>
      </c>
      <c r="C172" s="80">
        <f>SUM(C173:C174)</f>
        <v>0</v>
      </c>
      <c r="D172" s="178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178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178">
        <f t="shared" si="1"/>
        <v>0</v>
      </c>
    </row>
    <row r="175" spans="1:4" x14ac:dyDescent="0.2">
      <c r="A175" s="78">
        <v>5430</v>
      </c>
      <c r="B175" s="76" t="s">
        <v>558</v>
      </c>
      <c r="C175" s="80">
        <f>SUM(C176:C177)</f>
        <v>0</v>
      </c>
      <c r="D175" s="178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178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178">
        <f t="shared" si="1"/>
        <v>0</v>
      </c>
    </row>
    <row r="178" spans="1:4" x14ac:dyDescent="0.2">
      <c r="A178" s="78">
        <v>5440</v>
      </c>
      <c r="B178" s="76" t="s">
        <v>561</v>
      </c>
      <c r="C178" s="80">
        <f>SUM(C179)</f>
        <v>0</v>
      </c>
      <c r="D178" s="178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178">
        <f t="shared" si="1"/>
        <v>0</v>
      </c>
    </row>
    <row r="180" spans="1:4" x14ac:dyDescent="0.2">
      <c r="A180" s="78">
        <v>5450</v>
      </c>
      <c r="B180" s="76" t="s">
        <v>562</v>
      </c>
      <c r="C180" s="80">
        <f>SUM(C181:C182)</f>
        <v>0</v>
      </c>
      <c r="D180" s="178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178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178">
        <f t="shared" si="1"/>
        <v>0</v>
      </c>
    </row>
    <row r="183" spans="1:4" x14ac:dyDescent="0.2">
      <c r="A183" s="78">
        <v>5500</v>
      </c>
      <c r="B183" s="76" t="s">
        <v>565</v>
      </c>
      <c r="C183" s="80">
        <f>SUM(C184+C193+C196+C202+C204+C206)</f>
        <v>497960.82</v>
      </c>
      <c r="D183" s="178">
        <f t="shared" si="1"/>
        <v>4.0085653895014116E-3</v>
      </c>
    </row>
    <row r="184" spans="1:4" x14ac:dyDescent="0.2">
      <c r="A184" s="78">
        <v>5510</v>
      </c>
      <c r="B184" s="76" t="s">
        <v>566</v>
      </c>
      <c r="C184" s="80">
        <f>SUM(C185:C192)</f>
        <v>497960.82</v>
      </c>
      <c r="D184" s="178">
        <f t="shared" si="1"/>
        <v>4.0085653895014116E-3</v>
      </c>
    </row>
    <row r="185" spans="1:4" x14ac:dyDescent="0.2">
      <c r="A185" s="78">
        <v>5511</v>
      </c>
      <c r="B185" s="76" t="s">
        <v>567</v>
      </c>
      <c r="C185" s="80">
        <v>0</v>
      </c>
      <c r="D185" s="178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178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178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178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497960.82</v>
      </c>
      <c r="D189" s="178">
        <f t="shared" si="1"/>
        <v>4.0085653895014116E-3</v>
      </c>
    </row>
    <row r="190" spans="1:4" x14ac:dyDescent="0.2">
      <c r="A190" s="78">
        <v>5516</v>
      </c>
      <c r="B190" s="76" t="s">
        <v>572</v>
      </c>
      <c r="C190" s="80">
        <v>0</v>
      </c>
      <c r="D190" s="178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178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178">
        <f t="shared" si="1"/>
        <v>0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178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178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178">
        <f t="shared" si="1"/>
        <v>0</v>
      </c>
    </row>
    <row r="196" spans="1:4" x14ac:dyDescent="0.2">
      <c r="A196" s="78">
        <v>5530</v>
      </c>
      <c r="B196" s="76" t="s">
        <v>576</v>
      </c>
      <c r="C196" s="80">
        <f>SUM(C197:C201)</f>
        <v>0</v>
      </c>
      <c r="D196" s="178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178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178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178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178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178">
        <f t="shared" si="1"/>
        <v>0</v>
      </c>
    </row>
    <row r="202" spans="1:4" x14ac:dyDescent="0.2">
      <c r="A202" s="78">
        <v>5540</v>
      </c>
      <c r="B202" s="76" t="s">
        <v>582</v>
      </c>
      <c r="C202" s="80">
        <f>SUM(C203)</f>
        <v>0</v>
      </c>
      <c r="D202" s="178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178">
        <f t="shared" si="1"/>
        <v>0</v>
      </c>
    </row>
    <row r="204" spans="1:4" x14ac:dyDescent="0.2">
      <c r="A204" s="78">
        <v>5550</v>
      </c>
      <c r="B204" s="76" t="s">
        <v>583</v>
      </c>
      <c r="C204" s="80">
        <f>SUM(C205)</f>
        <v>0</v>
      </c>
      <c r="D204" s="178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178">
        <f t="shared" si="1"/>
        <v>0</v>
      </c>
    </row>
    <row r="206" spans="1:4" x14ac:dyDescent="0.2">
      <c r="A206" s="78">
        <v>5590</v>
      </c>
      <c r="B206" s="76" t="s">
        <v>584</v>
      </c>
      <c r="C206" s="80">
        <f>SUM(C207:C214)</f>
        <v>0</v>
      </c>
      <c r="D206" s="178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178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178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178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178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178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178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178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178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SUM(C216)</f>
        <v>0</v>
      </c>
      <c r="D215" s="178">
        <f t="shared" si="1"/>
        <v>0</v>
      </c>
    </row>
    <row r="216" spans="1:4" x14ac:dyDescent="0.2">
      <c r="A216" s="78">
        <v>5610</v>
      </c>
      <c r="B216" s="76" t="s">
        <v>592</v>
      </c>
      <c r="C216" s="80">
        <f>SUM(C217)</f>
        <v>0</v>
      </c>
      <c r="D216" s="178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178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8" orientation="portrait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60" zoomScaleNormal="100" workbookViewId="0">
      <selection activeCell="C16" sqref="C16"/>
    </sheetView>
  </sheetViews>
  <sheetFormatPr baseColWidth="10" defaultColWidth="9.140625" defaultRowHeight="11.25" x14ac:dyDescent="0.2"/>
  <cols>
    <col min="1" max="1" width="10" style="85" customWidth="1"/>
    <col min="2" max="2" width="48.140625" style="85" customWidth="1"/>
    <col min="3" max="3" width="22.85546875" style="85" customWidth="1"/>
    <col min="4" max="5" width="16.7109375" style="85" customWidth="1"/>
    <col min="6" max="16384" width="9.140625" style="85"/>
  </cols>
  <sheetData>
    <row r="1" spans="1:5" ht="18.95" customHeight="1" x14ac:dyDescent="0.2">
      <c r="A1" s="153" t="s">
        <v>628</v>
      </c>
      <c r="B1" s="153"/>
      <c r="C1" s="153"/>
      <c r="D1" s="83" t="s">
        <v>288</v>
      </c>
      <c r="E1" s="84">
        <v>2018</v>
      </c>
    </row>
    <row r="2" spans="1:5" ht="18.95" customHeight="1" x14ac:dyDescent="0.2">
      <c r="A2" s="153" t="s">
        <v>594</v>
      </c>
      <c r="B2" s="153"/>
      <c r="C2" s="153"/>
      <c r="D2" s="83" t="s">
        <v>290</v>
      </c>
      <c r="E2" s="84" t="str">
        <f>ESF!H2</f>
        <v>Trimestral</v>
      </c>
    </row>
    <row r="3" spans="1:5" ht="18.95" customHeight="1" x14ac:dyDescent="0.2">
      <c r="A3" s="153" t="s">
        <v>629</v>
      </c>
      <c r="B3" s="153"/>
      <c r="C3" s="153"/>
      <c r="D3" s="83" t="s">
        <v>292</v>
      </c>
      <c r="E3" s="84">
        <f>ESF!H3</f>
        <v>1</v>
      </c>
    </row>
    <row r="5" spans="1:5" x14ac:dyDescent="0.2">
      <c r="A5" s="86" t="s">
        <v>293</v>
      </c>
      <c r="B5" s="87"/>
      <c r="C5" s="87"/>
      <c r="D5" s="87"/>
      <c r="E5" s="87"/>
    </row>
    <row r="6" spans="1:5" x14ac:dyDescent="0.2">
      <c r="A6" s="87" t="s">
        <v>264</v>
      </c>
      <c r="B6" s="87"/>
      <c r="C6" s="87"/>
      <c r="D6" s="87"/>
      <c r="E6" s="87"/>
    </row>
    <row r="7" spans="1:5" x14ac:dyDescent="0.2">
      <c r="A7" s="88" t="s">
        <v>233</v>
      </c>
      <c r="B7" s="88" t="s">
        <v>229</v>
      </c>
      <c r="C7" s="88" t="s">
        <v>230</v>
      </c>
      <c r="D7" s="88" t="s">
        <v>232</v>
      </c>
      <c r="E7" s="88" t="s">
        <v>234</v>
      </c>
    </row>
    <row r="8" spans="1:5" x14ac:dyDescent="0.2">
      <c r="A8" s="89">
        <v>3110</v>
      </c>
      <c r="B8" s="85" t="s">
        <v>455</v>
      </c>
      <c r="C8" s="90">
        <v>16698885.800000001</v>
      </c>
    </row>
    <row r="9" spans="1:5" x14ac:dyDescent="0.2">
      <c r="A9" s="89">
        <v>3120</v>
      </c>
      <c r="B9" s="85" t="s">
        <v>595</v>
      </c>
      <c r="C9" s="90">
        <v>381511</v>
      </c>
    </row>
    <row r="10" spans="1:5" x14ac:dyDescent="0.2">
      <c r="A10" s="89">
        <v>3130</v>
      </c>
      <c r="B10" s="85" t="s">
        <v>596</v>
      </c>
      <c r="C10" s="90">
        <v>0</v>
      </c>
    </row>
    <row r="12" spans="1:5" x14ac:dyDescent="0.2">
      <c r="A12" s="87" t="s">
        <v>266</v>
      </c>
      <c r="B12" s="87"/>
      <c r="C12" s="87"/>
      <c r="D12" s="87"/>
      <c r="E12" s="87"/>
    </row>
    <row r="13" spans="1:5" x14ac:dyDescent="0.2">
      <c r="A13" s="88" t="s">
        <v>233</v>
      </c>
      <c r="B13" s="88" t="s">
        <v>229</v>
      </c>
      <c r="C13" s="88" t="s">
        <v>230</v>
      </c>
      <c r="D13" s="88" t="s">
        <v>597</v>
      </c>
      <c r="E13" s="88"/>
    </row>
    <row r="14" spans="1:5" x14ac:dyDescent="0.2">
      <c r="A14" s="89">
        <v>3210</v>
      </c>
      <c r="B14" s="85" t="s">
        <v>598</v>
      </c>
      <c r="C14" s="90">
        <v>31663533.170000002</v>
      </c>
    </row>
    <row r="15" spans="1:5" x14ac:dyDescent="0.2">
      <c r="A15" s="89">
        <v>3220</v>
      </c>
      <c r="B15" s="85" t="s">
        <v>599</v>
      </c>
      <c r="C15" s="90">
        <v>249425284.81</v>
      </c>
    </row>
    <row r="16" spans="1:5" x14ac:dyDescent="0.2">
      <c r="A16" s="89">
        <v>3230</v>
      </c>
      <c r="B16" s="85" t="s">
        <v>600</v>
      </c>
      <c r="C16" s="90">
        <f>SUM(C17:C20)</f>
        <v>0</v>
      </c>
    </row>
    <row r="17" spans="1:3" x14ac:dyDescent="0.2">
      <c r="A17" s="89">
        <v>3231</v>
      </c>
      <c r="B17" s="85" t="s">
        <v>601</v>
      </c>
      <c r="C17" s="90">
        <v>0</v>
      </c>
    </row>
    <row r="18" spans="1:3" x14ac:dyDescent="0.2">
      <c r="A18" s="89">
        <v>3232</v>
      </c>
      <c r="B18" s="85" t="s">
        <v>602</v>
      </c>
      <c r="C18" s="90">
        <v>0</v>
      </c>
    </row>
    <row r="19" spans="1:3" x14ac:dyDescent="0.2">
      <c r="A19" s="89">
        <v>3233</v>
      </c>
      <c r="B19" s="85" t="s">
        <v>603</v>
      </c>
      <c r="C19" s="90">
        <v>0</v>
      </c>
    </row>
    <row r="20" spans="1:3" x14ac:dyDescent="0.2">
      <c r="A20" s="89">
        <v>3239</v>
      </c>
      <c r="B20" s="85" t="s">
        <v>604</v>
      </c>
      <c r="C20" s="90">
        <v>0</v>
      </c>
    </row>
    <row r="21" spans="1:3" x14ac:dyDescent="0.2">
      <c r="A21" s="89">
        <v>3240</v>
      </c>
      <c r="B21" s="85" t="s">
        <v>605</v>
      </c>
      <c r="C21" s="90">
        <f>SUM(C22:C24)</f>
        <v>-371298</v>
      </c>
    </row>
    <row r="22" spans="1:3" x14ac:dyDescent="0.2">
      <c r="A22" s="89">
        <v>3241</v>
      </c>
      <c r="B22" s="85" t="s">
        <v>606</v>
      </c>
      <c r="C22" s="90">
        <v>-371298</v>
      </c>
    </row>
    <row r="23" spans="1:3" x14ac:dyDescent="0.2">
      <c r="A23" s="89">
        <v>3242</v>
      </c>
      <c r="B23" s="85" t="s">
        <v>607</v>
      </c>
      <c r="C23" s="90">
        <v>0</v>
      </c>
    </row>
    <row r="24" spans="1:3" x14ac:dyDescent="0.2">
      <c r="A24" s="89">
        <v>3243</v>
      </c>
      <c r="B24" s="85" t="s">
        <v>608</v>
      </c>
      <c r="C24" s="90">
        <v>0</v>
      </c>
    </row>
    <row r="25" spans="1:3" x14ac:dyDescent="0.2">
      <c r="A25" s="89">
        <v>3250</v>
      </c>
      <c r="B25" s="85" t="s">
        <v>609</v>
      </c>
      <c r="C25" s="90">
        <f>SUM(C26:C27)</f>
        <v>0</v>
      </c>
    </row>
    <row r="26" spans="1:3" x14ac:dyDescent="0.2">
      <c r="A26" s="89">
        <v>3251</v>
      </c>
      <c r="B26" s="85" t="s">
        <v>610</v>
      </c>
      <c r="C26" s="90">
        <v>0</v>
      </c>
    </row>
    <row r="27" spans="1:3" x14ac:dyDescent="0.2">
      <c r="A27" s="89">
        <v>3252</v>
      </c>
      <c r="B27" s="85" t="s">
        <v>611</v>
      </c>
      <c r="C27" s="9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view="pageBreakPreview" zoomScale="60" zoomScaleNormal="100" workbookViewId="0">
      <selection sqref="A1:C1"/>
    </sheetView>
  </sheetViews>
  <sheetFormatPr baseColWidth="10" defaultColWidth="9.140625" defaultRowHeight="11.25" x14ac:dyDescent="0.2"/>
  <cols>
    <col min="1" max="1" width="10" style="85" customWidth="1"/>
    <col min="2" max="2" width="63.42578125" style="85" bestFit="1" customWidth="1"/>
    <col min="3" max="3" width="15.28515625" style="85" bestFit="1" customWidth="1"/>
    <col min="4" max="4" width="11.140625" style="85" bestFit="1" customWidth="1"/>
    <col min="5" max="5" width="9.28515625" style="85" bestFit="1" customWidth="1"/>
    <col min="6" max="16384" width="9.140625" style="85"/>
  </cols>
  <sheetData>
    <row r="1" spans="1:5" s="91" customFormat="1" ht="18.95" customHeight="1" x14ac:dyDescent="0.25">
      <c r="A1" s="153" t="s">
        <v>628</v>
      </c>
      <c r="B1" s="153"/>
      <c r="C1" s="153"/>
      <c r="D1" s="83" t="s">
        <v>288</v>
      </c>
      <c r="E1" s="84">
        <v>2018</v>
      </c>
    </row>
    <row r="2" spans="1:5" s="91" customFormat="1" ht="18.95" customHeight="1" x14ac:dyDescent="0.25">
      <c r="A2" s="153" t="s">
        <v>612</v>
      </c>
      <c r="B2" s="153"/>
      <c r="C2" s="153"/>
      <c r="D2" s="83" t="s">
        <v>290</v>
      </c>
      <c r="E2" s="84" t="str">
        <f>ESF!H2</f>
        <v>Trimestral</v>
      </c>
    </row>
    <row r="3" spans="1:5" s="91" customFormat="1" ht="18.95" customHeight="1" x14ac:dyDescent="0.25">
      <c r="A3" s="153" t="s">
        <v>629</v>
      </c>
      <c r="B3" s="153"/>
      <c r="C3" s="153"/>
      <c r="D3" s="83" t="s">
        <v>292</v>
      </c>
      <c r="E3" s="84">
        <f>ESF!H3</f>
        <v>1</v>
      </c>
    </row>
    <row r="4" spans="1:5" x14ac:dyDescent="0.2">
      <c r="A4" s="86" t="s">
        <v>293</v>
      </c>
      <c r="B4" s="87"/>
      <c r="C4" s="87"/>
      <c r="D4" s="87"/>
      <c r="E4" s="87"/>
    </row>
    <row r="6" spans="1:5" x14ac:dyDescent="0.2">
      <c r="A6" s="87" t="s">
        <v>267</v>
      </c>
      <c r="B6" s="87"/>
      <c r="C6" s="87"/>
      <c r="D6" s="87"/>
      <c r="E6" s="87"/>
    </row>
    <row r="7" spans="1:5" x14ac:dyDescent="0.2">
      <c r="A7" s="88" t="s">
        <v>233</v>
      </c>
      <c r="B7" s="88" t="s">
        <v>229</v>
      </c>
      <c r="C7" s="88" t="s">
        <v>269</v>
      </c>
      <c r="D7" s="88" t="s">
        <v>270</v>
      </c>
      <c r="E7" s="88"/>
    </row>
    <row r="8" spans="1:5" x14ac:dyDescent="0.2">
      <c r="A8" s="89">
        <v>1111</v>
      </c>
      <c r="B8" s="85" t="s">
        <v>613</v>
      </c>
      <c r="C8" s="90">
        <v>0</v>
      </c>
      <c r="D8" s="90">
        <v>0</v>
      </c>
    </row>
    <row r="9" spans="1:5" x14ac:dyDescent="0.2">
      <c r="A9" s="89">
        <v>1112</v>
      </c>
      <c r="B9" s="85" t="s">
        <v>614</v>
      </c>
      <c r="C9" s="90">
        <v>10586432.279999999</v>
      </c>
      <c r="D9" s="90">
        <v>11149547.310000001</v>
      </c>
    </row>
    <row r="10" spans="1:5" x14ac:dyDescent="0.2">
      <c r="A10" s="89">
        <v>1113</v>
      </c>
      <c r="B10" s="85" t="s">
        <v>615</v>
      </c>
      <c r="C10" s="90">
        <v>0</v>
      </c>
      <c r="D10" s="90">
        <v>0</v>
      </c>
    </row>
    <row r="11" spans="1:5" x14ac:dyDescent="0.2">
      <c r="A11" s="89">
        <v>1114</v>
      </c>
      <c r="B11" s="85" t="s">
        <v>294</v>
      </c>
      <c r="C11" s="90">
        <v>0</v>
      </c>
      <c r="D11" s="90">
        <v>0</v>
      </c>
    </row>
    <row r="12" spans="1:5" x14ac:dyDescent="0.2">
      <c r="A12" s="89">
        <v>1115</v>
      </c>
      <c r="B12" s="85" t="s">
        <v>295</v>
      </c>
      <c r="C12" s="90">
        <v>34391980.18</v>
      </c>
      <c r="D12" s="90">
        <v>41798935.780000001</v>
      </c>
    </row>
    <row r="13" spans="1:5" x14ac:dyDescent="0.2">
      <c r="A13" s="89">
        <v>1116</v>
      </c>
      <c r="B13" s="85" t="s">
        <v>616</v>
      </c>
      <c r="C13" s="90">
        <v>0</v>
      </c>
      <c r="D13" s="90">
        <v>0</v>
      </c>
    </row>
    <row r="14" spans="1:5" x14ac:dyDescent="0.2">
      <c r="A14" s="89">
        <v>1119</v>
      </c>
      <c r="B14" s="85" t="s">
        <v>617</v>
      </c>
      <c r="C14" s="90">
        <v>0</v>
      </c>
      <c r="D14" s="90">
        <v>0</v>
      </c>
    </row>
    <row r="15" spans="1:5" x14ac:dyDescent="0.2">
      <c r="A15" s="89">
        <v>1110</v>
      </c>
      <c r="B15" s="85" t="s">
        <v>618</v>
      </c>
      <c r="C15" s="90">
        <f>SUM(C8:C14)</f>
        <v>44978412.460000001</v>
      </c>
      <c r="D15" s="90">
        <f>SUM(D8:D14)</f>
        <v>52948483.090000004</v>
      </c>
    </row>
    <row r="16" spans="1:5" x14ac:dyDescent="0.2">
      <c r="D16" s="147"/>
    </row>
    <row r="18" spans="1:5" x14ac:dyDescent="0.2">
      <c r="A18" s="87" t="s">
        <v>268</v>
      </c>
      <c r="B18" s="87"/>
      <c r="C18" s="87"/>
      <c r="D18" s="87"/>
      <c r="E18" s="87"/>
    </row>
    <row r="19" spans="1:5" x14ac:dyDescent="0.2">
      <c r="A19" s="88" t="s">
        <v>233</v>
      </c>
      <c r="B19" s="88" t="s">
        <v>229</v>
      </c>
      <c r="C19" s="88" t="s">
        <v>230</v>
      </c>
      <c r="D19" s="88" t="s">
        <v>619</v>
      </c>
      <c r="E19" s="88" t="s">
        <v>271</v>
      </c>
    </row>
    <row r="20" spans="1:5" x14ac:dyDescent="0.2">
      <c r="A20" s="89">
        <v>1230</v>
      </c>
      <c r="B20" s="85" t="s">
        <v>328</v>
      </c>
      <c r="C20" s="90">
        <f>SUM(C21:C27)</f>
        <v>225394636.28999999</v>
      </c>
    </row>
    <row r="21" spans="1:5" x14ac:dyDescent="0.2">
      <c r="A21" s="89">
        <v>1231</v>
      </c>
      <c r="B21" s="85" t="s">
        <v>329</v>
      </c>
      <c r="C21" s="90">
        <v>4199286.9000000004</v>
      </c>
    </row>
    <row r="22" spans="1:5" x14ac:dyDescent="0.2">
      <c r="A22" s="89">
        <v>1232</v>
      </c>
      <c r="B22" s="85" t="s">
        <v>330</v>
      </c>
      <c r="C22" s="90">
        <v>0</v>
      </c>
    </row>
    <row r="23" spans="1:5" x14ac:dyDescent="0.2">
      <c r="A23" s="89">
        <v>1233</v>
      </c>
      <c r="B23" s="85" t="s">
        <v>331</v>
      </c>
      <c r="C23" s="90">
        <v>4760402.74</v>
      </c>
    </row>
    <row r="24" spans="1:5" x14ac:dyDescent="0.2">
      <c r="A24" s="89">
        <v>1234</v>
      </c>
      <c r="B24" s="85" t="s">
        <v>332</v>
      </c>
      <c r="C24" s="90">
        <v>0</v>
      </c>
    </row>
    <row r="25" spans="1:5" x14ac:dyDescent="0.2">
      <c r="A25" s="89">
        <v>1235</v>
      </c>
      <c r="B25" s="85" t="s">
        <v>333</v>
      </c>
      <c r="C25" s="90">
        <v>214893978.99000001</v>
      </c>
    </row>
    <row r="26" spans="1:5" x14ac:dyDescent="0.2">
      <c r="A26" s="89">
        <v>1236</v>
      </c>
      <c r="B26" s="85" t="s">
        <v>334</v>
      </c>
      <c r="C26" s="90">
        <v>1540967.66</v>
      </c>
    </row>
    <row r="27" spans="1:5" x14ac:dyDescent="0.2">
      <c r="A27" s="89">
        <v>1239</v>
      </c>
      <c r="B27" s="85" t="s">
        <v>335</v>
      </c>
      <c r="C27" s="90">
        <v>0</v>
      </c>
    </row>
    <row r="28" spans="1:5" x14ac:dyDescent="0.2">
      <c r="A28" s="89">
        <v>1240</v>
      </c>
      <c r="B28" s="85" t="s">
        <v>336</v>
      </c>
      <c r="C28" s="90">
        <f>SUM(C29:C36)</f>
        <v>26329912.850000001</v>
      </c>
    </row>
    <row r="29" spans="1:5" x14ac:dyDescent="0.2">
      <c r="A29" s="89">
        <v>1241</v>
      </c>
      <c r="B29" s="85" t="s">
        <v>337</v>
      </c>
      <c r="C29" s="90">
        <v>2837865.09</v>
      </c>
    </row>
    <row r="30" spans="1:5" x14ac:dyDescent="0.2">
      <c r="A30" s="89">
        <v>1242</v>
      </c>
      <c r="B30" s="85" t="s">
        <v>338</v>
      </c>
      <c r="C30" s="90">
        <v>584685.06999999995</v>
      </c>
    </row>
    <row r="31" spans="1:5" x14ac:dyDescent="0.2">
      <c r="A31" s="89">
        <v>1243</v>
      </c>
      <c r="B31" s="85" t="s">
        <v>339</v>
      </c>
      <c r="C31" s="90">
        <v>206656.68</v>
      </c>
    </row>
    <row r="32" spans="1:5" x14ac:dyDescent="0.2">
      <c r="A32" s="89">
        <v>1244</v>
      </c>
      <c r="B32" s="85" t="s">
        <v>340</v>
      </c>
      <c r="C32" s="90">
        <v>15670026.66</v>
      </c>
    </row>
    <row r="33" spans="1:5" x14ac:dyDescent="0.2">
      <c r="A33" s="89">
        <v>1245</v>
      </c>
      <c r="B33" s="85" t="s">
        <v>341</v>
      </c>
      <c r="C33" s="90">
        <v>25520</v>
      </c>
    </row>
    <row r="34" spans="1:5" x14ac:dyDescent="0.2">
      <c r="A34" s="89">
        <v>1246</v>
      </c>
      <c r="B34" s="85" t="s">
        <v>342</v>
      </c>
      <c r="C34" s="90">
        <v>6970591.3499999996</v>
      </c>
    </row>
    <row r="35" spans="1:5" x14ac:dyDescent="0.2">
      <c r="A35" s="89">
        <v>1247</v>
      </c>
      <c r="B35" s="85" t="s">
        <v>343</v>
      </c>
      <c r="C35" s="90">
        <v>34568</v>
      </c>
    </row>
    <row r="36" spans="1:5" x14ac:dyDescent="0.2">
      <c r="A36" s="89">
        <v>1248</v>
      </c>
      <c r="B36" s="85" t="s">
        <v>344</v>
      </c>
      <c r="C36" s="90">
        <v>0</v>
      </c>
    </row>
    <row r="37" spans="1:5" x14ac:dyDescent="0.2">
      <c r="A37" s="89">
        <v>1250</v>
      </c>
      <c r="B37" s="85" t="s">
        <v>346</v>
      </c>
      <c r="C37" s="90">
        <f>SUM(C38:C42)</f>
        <v>278400</v>
      </c>
    </row>
    <row r="38" spans="1:5" x14ac:dyDescent="0.2">
      <c r="A38" s="89">
        <v>1251</v>
      </c>
      <c r="B38" s="85" t="s">
        <v>347</v>
      </c>
      <c r="C38" s="90">
        <v>278400</v>
      </c>
    </row>
    <row r="39" spans="1:5" x14ac:dyDescent="0.2">
      <c r="A39" s="89">
        <v>1252</v>
      </c>
      <c r="B39" s="85" t="s">
        <v>348</v>
      </c>
      <c r="C39" s="90">
        <v>0</v>
      </c>
    </row>
    <row r="40" spans="1:5" x14ac:dyDescent="0.2">
      <c r="A40" s="89">
        <v>1253</v>
      </c>
      <c r="B40" s="85" t="s">
        <v>349</v>
      </c>
      <c r="C40" s="90">
        <v>0</v>
      </c>
    </row>
    <row r="41" spans="1:5" x14ac:dyDescent="0.2">
      <c r="A41" s="89">
        <v>1254</v>
      </c>
      <c r="B41" s="85" t="s">
        <v>350</v>
      </c>
      <c r="C41" s="90">
        <v>0</v>
      </c>
    </row>
    <row r="42" spans="1:5" x14ac:dyDescent="0.2">
      <c r="A42" s="89">
        <v>1259</v>
      </c>
      <c r="B42" s="85" t="s">
        <v>351</v>
      </c>
      <c r="C42" s="90">
        <v>0</v>
      </c>
    </row>
    <row r="44" spans="1:5" x14ac:dyDescent="0.2">
      <c r="A44" s="87" t="s">
        <v>276</v>
      </c>
      <c r="B44" s="87"/>
      <c r="C44" s="87"/>
      <c r="D44" s="87"/>
      <c r="E44" s="87"/>
    </row>
    <row r="45" spans="1:5" x14ac:dyDescent="0.2">
      <c r="A45" s="88" t="s">
        <v>233</v>
      </c>
      <c r="B45" s="88" t="s">
        <v>229</v>
      </c>
      <c r="C45" s="88" t="s">
        <v>269</v>
      </c>
      <c r="D45" s="88" t="s">
        <v>270</v>
      </c>
      <c r="E45" s="88"/>
    </row>
    <row r="46" spans="1:5" x14ac:dyDescent="0.2">
      <c r="A46" s="89">
        <v>5500</v>
      </c>
      <c r="B46" s="85" t="s">
        <v>565</v>
      </c>
      <c r="C46" s="90">
        <f>SUM(C47+C56+C59+C65+C67+C69)</f>
        <v>497960.82</v>
      </c>
      <c r="D46" s="90">
        <v>0</v>
      </c>
    </row>
    <row r="47" spans="1:5" x14ac:dyDescent="0.2">
      <c r="A47" s="89">
        <v>5510</v>
      </c>
      <c r="B47" s="85" t="s">
        <v>566</v>
      </c>
      <c r="C47" s="90">
        <f>SUM(C48:C55)</f>
        <v>497960.82</v>
      </c>
      <c r="D47" s="90">
        <v>0</v>
      </c>
    </row>
    <row r="48" spans="1:5" x14ac:dyDescent="0.2">
      <c r="A48" s="89">
        <v>5511</v>
      </c>
      <c r="B48" s="85" t="s">
        <v>567</v>
      </c>
      <c r="C48" s="90">
        <v>0</v>
      </c>
      <c r="D48" s="90">
        <v>0</v>
      </c>
    </row>
    <row r="49" spans="1:4" x14ac:dyDescent="0.2">
      <c r="A49" s="89">
        <v>5512</v>
      </c>
      <c r="B49" s="85" t="s">
        <v>568</v>
      </c>
      <c r="C49" s="90">
        <v>0</v>
      </c>
      <c r="D49" s="90">
        <v>0</v>
      </c>
    </row>
    <row r="50" spans="1:4" x14ac:dyDescent="0.2">
      <c r="A50" s="89">
        <v>5513</v>
      </c>
      <c r="B50" s="85" t="s">
        <v>569</v>
      </c>
      <c r="C50" s="90">
        <v>0</v>
      </c>
      <c r="D50" s="90">
        <v>0</v>
      </c>
    </row>
    <row r="51" spans="1:4" x14ac:dyDescent="0.2">
      <c r="A51" s="89">
        <v>5514</v>
      </c>
      <c r="B51" s="85" t="s">
        <v>570</v>
      </c>
      <c r="C51" s="90">
        <v>0</v>
      </c>
      <c r="D51" s="90">
        <v>0</v>
      </c>
    </row>
    <row r="52" spans="1:4" x14ac:dyDescent="0.2">
      <c r="A52" s="89">
        <v>5515</v>
      </c>
      <c r="B52" s="85" t="s">
        <v>571</v>
      </c>
      <c r="C52" s="90">
        <v>497960.82</v>
      </c>
      <c r="D52" s="90">
        <v>0</v>
      </c>
    </row>
    <row r="53" spans="1:4" x14ac:dyDescent="0.2">
      <c r="A53" s="89">
        <v>5516</v>
      </c>
      <c r="B53" s="85" t="s">
        <v>572</v>
      </c>
      <c r="C53" s="90">
        <v>0</v>
      </c>
      <c r="D53" s="90">
        <v>0</v>
      </c>
    </row>
    <row r="54" spans="1:4" x14ac:dyDescent="0.2">
      <c r="A54" s="89">
        <v>5517</v>
      </c>
      <c r="B54" s="85" t="s">
        <v>573</v>
      </c>
      <c r="C54" s="90">
        <v>0</v>
      </c>
      <c r="D54" s="90">
        <v>0</v>
      </c>
    </row>
    <row r="55" spans="1:4" x14ac:dyDescent="0.2">
      <c r="A55" s="89">
        <v>5518</v>
      </c>
      <c r="B55" s="85" t="s">
        <v>132</v>
      </c>
      <c r="C55" s="90">
        <v>0</v>
      </c>
      <c r="D55" s="90">
        <v>0</v>
      </c>
    </row>
    <row r="56" spans="1:4" x14ac:dyDescent="0.2">
      <c r="A56" s="89">
        <v>5520</v>
      </c>
      <c r="B56" s="85" t="s">
        <v>131</v>
      </c>
      <c r="C56" s="90">
        <f>SUM(C57:C58)</f>
        <v>0</v>
      </c>
      <c r="D56" s="90">
        <v>0</v>
      </c>
    </row>
    <row r="57" spans="1:4" x14ac:dyDescent="0.2">
      <c r="A57" s="89">
        <v>5521</v>
      </c>
      <c r="B57" s="85" t="s">
        <v>574</v>
      </c>
      <c r="C57" s="90">
        <v>0</v>
      </c>
      <c r="D57" s="90">
        <v>0</v>
      </c>
    </row>
    <row r="58" spans="1:4" x14ac:dyDescent="0.2">
      <c r="A58" s="89">
        <v>5522</v>
      </c>
      <c r="B58" s="85" t="s">
        <v>575</v>
      </c>
      <c r="C58" s="90">
        <v>0</v>
      </c>
      <c r="D58" s="90">
        <v>0</v>
      </c>
    </row>
    <row r="59" spans="1:4" x14ac:dyDescent="0.2">
      <c r="A59" s="89">
        <v>5530</v>
      </c>
      <c r="B59" s="85" t="s">
        <v>576</v>
      </c>
      <c r="C59" s="90">
        <f>SUM(C60:C64)</f>
        <v>0</v>
      </c>
      <c r="D59" s="90">
        <v>0</v>
      </c>
    </row>
    <row r="60" spans="1:4" x14ac:dyDescent="0.2">
      <c r="A60" s="89">
        <v>5531</v>
      </c>
      <c r="B60" s="85" t="s">
        <v>577</v>
      </c>
      <c r="C60" s="90">
        <v>0</v>
      </c>
      <c r="D60" s="90">
        <v>0</v>
      </c>
    </row>
    <row r="61" spans="1:4" x14ac:dyDescent="0.2">
      <c r="A61" s="89">
        <v>5532</v>
      </c>
      <c r="B61" s="85" t="s">
        <v>578</v>
      </c>
      <c r="C61" s="90">
        <v>0</v>
      </c>
      <c r="D61" s="90">
        <v>0</v>
      </c>
    </row>
    <row r="62" spans="1:4" x14ac:dyDescent="0.2">
      <c r="A62" s="89">
        <v>5533</v>
      </c>
      <c r="B62" s="85" t="s">
        <v>579</v>
      </c>
      <c r="C62" s="90">
        <v>0</v>
      </c>
      <c r="D62" s="90">
        <v>0</v>
      </c>
    </row>
    <row r="63" spans="1:4" x14ac:dyDescent="0.2">
      <c r="A63" s="89">
        <v>5534</v>
      </c>
      <c r="B63" s="85" t="s">
        <v>580</v>
      </c>
      <c r="C63" s="90">
        <v>0</v>
      </c>
      <c r="D63" s="90">
        <v>0</v>
      </c>
    </row>
    <row r="64" spans="1:4" x14ac:dyDescent="0.2">
      <c r="A64" s="89">
        <v>5535</v>
      </c>
      <c r="B64" s="85" t="s">
        <v>581</v>
      </c>
      <c r="C64" s="90">
        <v>0</v>
      </c>
      <c r="D64" s="90">
        <v>0</v>
      </c>
    </row>
    <row r="65" spans="1:4" x14ac:dyDescent="0.2">
      <c r="A65" s="89">
        <v>5540</v>
      </c>
      <c r="B65" s="85" t="s">
        <v>582</v>
      </c>
      <c r="C65" s="90">
        <f>SUM(C66)</f>
        <v>0</v>
      </c>
      <c r="D65" s="90">
        <v>0</v>
      </c>
    </row>
    <row r="66" spans="1:4" x14ac:dyDescent="0.2">
      <c r="A66" s="89">
        <v>5541</v>
      </c>
      <c r="B66" s="85" t="s">
        <v>582</v>
      </c>
      <c r="C66" s="90">
        <v>0</v>
      </c>
      <c r="D66" s="90">
        <v>0</v>
      </c>
    </row>
    <row r="67" spans="1:4" x14ac:dyDescent="0.2">
      <c r="A67" s="89">
        <v>5550</v>
      </c>
      <c r="B67" s="85" t="s">
        <v>583</v>
      </c>
      <c r="C67" s="90">
        <f>SUM(C68)</f>
        <v>0</v>
      </c>
      <c r="D67" s="90">
        <v>0</v>
      </c>
    </row>
    <row r="68" spans="1:4" x14ac:dyDescent="0.2">
      <c r="A68" s="89">
        <v>5551</v>
      </c>
      <c r="B68" s="85" t="s">
        <v>583</v>
      </c>
      <c r="C68" s="90">
        <v>0</v>
      </c>
      <c r="D68" s="90">
        <v>0</v>
      </c>
    </row>
    <row r="69" spans="1:4" x14ac:dyDescent="0.2">
      <c r="A69" s="89">
        <v>5590</v>
      </c>
      <c r="B69" s="85" t="s">
        <v>584</v>
      </c>
      <c r="C69" s="90">
        <f>SUM(C70:C77)</f>
        <v>0</v>
      </c>
      <c r="D69" s="90">
        <v>0</v>
      </c>
    </row>
    <row r="70" spans="1:4" x14ac:dyDescent="0.2">
      <c r="A70" s="89">
        <v>5591</v>
      </c>
      <c r="B70" s="85" t="s">
        <v>585</v>
      </c>
      <c r="C70" s="90">
        <v>0</v>
      </c>
      <c r="D70" s="90">
        <v>0</v>
      </c>
    </row>
    <row r="71" spans="1:4" x14ac:dyDescent="0.2">
      <c r="A71" s="89">
        <v>5592</v>
      </c>
      <c r="B71" s="85" t="s">
        <v>586</v>
      </c>
      <c r="C71" s="90">
        <v>0</v>
      </c>
      <c r="D71" s="90">
        <v>0</v>
      </c>
    </row>
    <row r="72" spans="1:4" x14ac:dyDescent="0.2">
      <c r="A72" s="89">
        <v>5593</v>
      </c>
      <c r="B72" s="85" t="s">
        <v>587</v>
      </c>
      <c r="C72" s="90">
        <v>0</v>
      </c>
      <c r="D72" s="90">
        <v>0</v>
      </c>
    </row>
    <row r="73" spans="1:4" x14ac:dyDescent="0.2">
      <c r="A73" s="89">
        <v>5594</v>
      </c>
      <c r="B73" s="85" t="s">
        <v>588</v>
      </c>
      <c r="C73" s="90">
        <v>0</v>
      </c>
      <c r="D73" s="90">
        <v>0</v>
      </c>
    </row>
    <row r="74" spans="1:4" x14ac:dyDescent="0.2">
      <c r="A74" s="89">
        <v>5595</v>
      </c>
      <c r="B74" s="85" t="s">
        <v>589</v>
      </c>
      <c r="C74" s="90">
        <v>0</v>
      </c>
      <c r="D74" s="90">
        <v>0</v>
      </c>
    </row>
    <row r="75" spans="1:4" x14ac:dyDescent="0.2">
      <c r="A75" s="89">
        <v>5596</v>
      </c>
      <c r="B75" s="85" t="s">
        <v>482</v>
      </c>
      <c r="C75" s="90">
        <v>0</v>
      </c>
      <c r="D75" s="90">
        <v>0</v>
      </c>
    </row>
    <row r="76" spans="1:4" x14ac:dyDescent="0.2">
      <c r="A76" s="89">
        <v>5597</v>
      </c>
      <c r="B76" s="85" t="s">
        <v>590</v>
      </c>
      <c r="C76" s="90">
        <v>0</v>
      </c>
      <c r="D76" s="90">
        <v>0</v>
      </c>
    </row>
    <row r="77" spans="1:4" x14ac:dyDescent="0.2">
      <c r="A77" s="89">
        <v>5599</v>
      </c>
      <c r="B77" s="85" t="s">
        <v>591</v>
      </c>
      <c r="C77" s="90">
        <v>0</v>
      </c>
      <c r="D77" s="90">
        <v>0</v>
      </c>
    </row>
    <row r="78" spans="1:4" x14ac:dyDescent="0.2">
      <c r="A78" s="89">
        <v>5600</v>
      </c>
      <c r="B78" s="85" t="s">
        <v>126</v>
      </c>
      <c r="C78" s="90">
        <f>SUM(C79)</f>
        <v>0</v>
      </c>
      <c r="D78" s="90">
        <v>0</v>
      </c>
    </row>
    <row r="79" spans="1:4" x14ac:dyDescent="0.2">
      <c r="A79" s="89">
        <v>5610</v>
      </c>
      <c r="B79" s="85" t="s">
        <v>592</v>
      </c>
      <c r="C79" s="90">
        <f>SUM(C80)</f>
        <v>0</v>
      </c>
      <c r="D79" s="90">
        <v>0</v>
      </c>
    </row>
    <row r="80" spans="1:4" x14ac:dyDescent="0.2">
      <c r="A80" s="89">
        <v>5611</v>
      </c>
      <c r="B80" s="85" t="s">
        <v>593</v>
      </c>
      <c r="C80" s="90">
        <v>0</v>
      </c>
      <c r="D80" s="9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2018-10-10T01:26:44Z</cp:lastPrinted>
  <dcterms:created xsi:type="dcterms:W3CDTF">2012-12-11T20:36:24Z</dcterms:created>
  <dcterms:modified xsi:type="dcterms:W3CDTF">2018-10-10T01:34:37Z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